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94" activeTab="0"/>
  </bookViews>
  <sheets>
    <sheet name="Triangle rectangle ou non" sheetId="1" r:id="rId1"/>
    <sheet name="Propriété de Pythagore" sheetId="2" r:id="rId2"/>
    <sheet name="Réciproque" sheetId="3" r:id="rId3"/>
    <sheet name="Résultats" sheetId="4" r:id="rId4"/>
    <sheet name="Cours" sheetId="5" r:id="rId5"/>
  </sheets>
  <definedNames/>
  <calcPr fullCalcOnLoad="1"/>
</workbook>
</file>

<file path=xl/sharedStrings.xml><?xml version="1.0" encoding="utf-8"?>
<sst xmlns="http://schemas.openxmlformats.org/spreadsheetml/2006/main" count="140" uniqueCount="80">
  <si>
    <t>« QCM » propriété  de Pythagore et sa réciproque</t>
  </si>
  <si>
    <t>Nom :</t>
  </si>
  <si>
    <t>Parmi les triangles suivants, indiquer si ils sont  rectangle ou pas. Si ils le sont, indiquer quel est  l'angle droit et l'hypoténuse.</t>
  </si>
  <si>
    <r>
      <t>Remarque :</t>
    </r>
    <r>
      <rPr>
        <sz val="10"/>
        <rFont val="Arial"/>
        <family val="2"/>
      </rPr>
      <t xml:space="preserve"> noter les segments comme ceci : [AB]</t>
    </r>
  </si>
  <si>
    <t>Premier cas :</t>
  </si>
  <si>
    <t>ABC est un triangle rectangle :</t>
  </si>
  <si>
    <t>Oui</t>
  </si>
  <si>
    <t>Non</t>
  </si>
  <si>
    <r>
      <t>SI</t>
    </r>
    <r>
      <rPr>
        <b/>
        <sz val="12"/>
        <rFont val="Arial"/>
        <family val="2"/>
      </rPr>
      <t xml:space="preserve"> Le triangle ABC est un triangle rectangle :</t>
    </r>
  </si>
  <si>
    <t>Le triangle  ABC est  rectangle en :</t>
  </si>
  <si>
    <t>L'hypoténuse est le coté :</t>
  </si>
  <si>
    <t>Deuxième cas :</t>
  </si>
  <si>
    <r>
      <t xml:space="preserve">Si </t>
    </r>
    <r>
      <rPr>
        <b/>
        <sz val="12"/>
        <rFont val="Arial"/>
        <family val="2"/>
      </rPr>
      <t>le triangle ABC est un triangle rectangle :</t>
    </r>
  </si>
  <si>
    <t>Le triangle ABC est rectangle en :</t>
  </si>
  <si>
    <t>Troisième cas :</t>
  </si>
  <si>
    <r>
      <t>Si</t>
    </r>
    <r>
      <rPr>
        <b/>
        <sz val="12"/>
        <rFont val="Arial"/>
        <family val="2"/>
      </rPr>
      <t xml:space="preserve"> le triangle ABC est un triangle rectangle :</t>
    </r>
  </si>
  <si>
    <t>Le triangle  ABC est rectangle en :</t>
  </si>
  <si>
    <t>Quatrième cas :</t>
  </si>
  <si>
    <t xml:space="preserve">          ABC est un triangle rectangle :</t>
  </si>
  <si>
    <t>Le triangle  ABCest  rectangle en :</t>
  </si>
  <si>
    <t>Utilisation de la propriété de Pythagore</t>
  </si>
  <si>
    <t>Dans chacun des cas suivants, préciser la formule à utiliser puis donner la mesure du segment manquante.</t>
  </si>
  <si>
    <t>On recherche la mesure de  :</t>
  </si>
  <si>
    <t>L'hypoténuse</t>
  </si>
  <si>
    <t>Un coté de l'angle droit</t>
  </si>
  <si>
    <t>Formule à utiliser :</t>
  </si>
  <si>
    <t xml:space="preserve"> </t>
  </si>
  <si>
    <t>AB² = AC² + BC²</t>
  </si>
  <si>
    <t>AB² = AC² - BC²</t>
  </si>
  <si>
    <t>AC = 12</t>
  </si>
  <si>
    <t>BC = 9</t>
  </si>
  <si>
    <t>Résultat</t>
  </si>
  <si>
    <t>AB =</t>
  </si>
  <si>
    <t>AC = 20</t>
  </si>
  <si>
    <t>BC = 12</t>
  </si>
  <si>
    <t>AC = 40</t>
  </si>
  <si>
    <t>BC = 50</t>
  </si>
  <si>
    <t>AC = 6</t>
  </si>
  <si>
    <t>BC = 8</t>
  </si>
  <si>
    <t>Réciproque de la propriété de Pythagore</t>
  </si>
  <si>
    <t>En utilisant la réciproque de la propriété de pythagore, indiquer si les triangles suivants sont des triangles rectangles</t>
  </si>
  <si>
    <t>Triangle ABC tel que :</t>
  </si>
  <si>
    <t>AB = 3</t>
  </si>
  <si>
    <t>AC = 5</t>
  </si>
  <si>
    <t>BC = 4</t>
  </si>
  <si>
    <t>le plus grand côté est le segment : [</t>
  </si>
  <si>
    <t>]</t>
  </si>
  <si>
    <t>la mesure du plus grand côté est :</t>
  </si>
  <si>
    <t>Conclusion :</t>
  </si>
  <si>
    <t>Le triangle ABC est un triangle rectangle :</t>
  </si>
  <si>
    <t>oui</t>
  </si>
  <si>
    <t>Si oui, préciser quel est l'angle droit :</t>
  </si>
  <si>
    <t>non</t>
  </si>
  <si>
    <t>AB = 4</t>
  </si>
  <si>
    <t>AC = 8</t>
  </si>
  <si>
    <t xml:space="preserve">Troisième cas </t>
  </si>
  <si>
    <t>AB =25</t>
  </si>
  <si>
    <t>BC = 15</t>
  </si>
  <si>
    <t>Résultats évaluation</t>
  </si>
  <si>
    <t>Compétences :</t>
  </si>
  <si>
    <t>Pourcentages bonnes réponses</t>
  </si>
  <si>
    <t xml:space="preserve">Je sais reconnaître un triangle rectangle </t>
  </si>
  <si>
    <t>Je sais identifier l'hypothénuse dans un triangle rectangle</t>
  </si>
  <si>
    <t>Je sais identifier l'angle droit dans un triangle rectangle</t>
  </si>
  <si>
    <t xml:space="preserve">Je sais utiliser la propriété de Pythagore </t>
  </si>
  <si>
    <t xml:space="preserve">Je sais utiliser la réciproque de la propriété de Pythagore </t>
  </si>
  <si>
    <t># Si la case est colorée en rose, tu ne maitrises pas suffisamment la compétence.</t>
  </si>
  <si>
    <t># Si la case est colorée en vert, tu maitrises parfaitement la compétence.</t>
  </si>
  <si>
    <t xml:space="preserve">Triangle rectangle </t>
  </si>
  <si>
    <t>#  Un triangle rectangle est un triangle qui possède un angle droit.</t>
  </si>
  <si>
    <t># Le côté opposé à l'angle droit est appelé hypoténuse.</t>
  </si>
  <si>
    <t>Propriété de Pythagore</t>
  </si>
  <si>
    <t>Dans un triangle ABC rectangle en A, d'après la propriété de Pythagore on a :</t>
  </si>
  <si>
    <t xml:space="preserve">Réciproque de la propriété de Pythagore </t>
  </si>
  <si>
    <t>Si un triangle ABC vérifie la relation AB² + AC² = BC ², alors il est rectangle en A.</t>
  </si>
  <si>
    <t>AB² = BC² - AC²</t>
  </si>
  <si>
    <t>PAGE 1</t>
  </si>
  <si>
    <t>PAGE 2</t>
  </si>
  <si>
    <t>PAGE 3</t>
  </si>
  <si>
    <t>…………………..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</si>
</sst>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</numFmts>
  <fonts count="36">
    <font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0"/>
      <color indexed="43"/>
      <name val="Arial"/>
      <family val="2"/>
    </font>
    <font>
      <b/>
      <sz val="20"/>
      <name val="Comic Sans MS"/>
      <family val="4"/>
    </font>
    <font>
      <b/>
      <u val="single"/>
      <sz val="14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color indexed="43"/>
      <name val="Arial"/>
      <family val="2"/>
    </font>
    <font>
      <b/>
      <u val="single"/>
      <sz val="16"/>
      <name val="Arial"/>
      <family val="2"/>
    </font>
    <font>
      <b/>
      <sz val="16"/>
      <color indexed="43"/>
      <name val="Arial"/>
      <family val="2"/>
    </font>
    <font>
      <b/>
      <sz val="15"/>
      <color indexed="43"/>
      <name val="Arial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b/>
      <sz val="18"/>
      <name val="Comic Sans MS"/>
      <family val="4"/>
    </font>
    <font>
      <sz val="12"/>
      <name val="Arial"/>
      <family val="2"/>
    </font>
    <font>
      <b/>
      <sz val="10"/>
      <name val="Arial"/>
      <family val="2"/>
    </font>
    <font>
      <b/>
      <sz val="22"/>
      <name val="Comic Sans MS"/>
      <family val="4"/>
    </font>
    <font>
      <b/>
      <u val="single"/>
      <sz val="14"/>
      <name val="Comic Sans MS"/>
      <family val="4"/>
    </font>
    <font>
      <b/>
      <sz val="12"/>
      <color indexed="47"/>
      <name val="Arial"/>
      <family val="2"/>
    </font>
    <font>
      <b/>
      <sz val="12"/>
      <color indexed="31"/>
      <name val="Arial"/>
      <family val="2"/>
    </font>
    <font>
      <b/>
      <sz val="26"/>
      <name val="Comic Sans MS"/>
      <family val="4"/>
    </font>
    <font>
      <b/>
      <sz val="16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3"/>
      <color indexed="9"/>
      <name val="Arial"/>
      <family val="2"/>
    </font>
    <font>
      <b/>
      <sz val="20"/>
      <name val="Arial"/>
      <family val="2"/>
    </font>
    <font>
      <b/>
      <sz val="15"/>
      <name val="Comic Sans MS"/>
      <family val="4"/>
    </font>
    <font>
      <b/>
      <sz val="14"/>
      <name val="Comic Sans MS"/>
      <family val="4"/>
    </font>
    <font>
      <b/>
      <sz val="24"/>
      <name val="Comic Sans MS"/>
      <family val="4"/>
    </font>
    <font>
      <b/>
      <sz val="12"/>
      <color indexed="8"/>
      <name val="Arial"/>
      <family val="2"/>
    </font>
    <font>
      <b/>
      <sz val="15"/>
      <name val="Arial"/>
      <family val="2"/>
    </font>
    <font>
      <sz val="10"/>
      <color indexed="31"/>
      <name val="Arial"/>
      <family val="2"/>
    </font>
    <font>
      <b/>
      <sz val="14"/>
      <color indexed="31"/>
      <name val="Arial"/>
      <family val="2"/>
    </font>
    <font>
      <b/>
      <sz val="12"/>
      <color indexed="4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362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/>
    </xf>
    <xf numFmtId="0" fontId="0" fillId="0" borderId="0" xfId="0" applyFill="1" applyAlignment="1">
      <alignment/>
    </xf>
    <xf numFmtId="0" fontId="5" fillId="4" borderId="0" xfId="0" applyFont="1" applyFill="1" applyAlignment="1">
      <alignment horizontal="right"/>
    </xf>
    <xf numFmtId="0" fontId="6" fillId="4" borderId="0" xfId="0" applyFont="1" applyFill="1" applyAlignment="1">
      <alignment/>
    </xf>
    <xf numFmtId="0" fontId="8" fillId="5" borderId="2" xfId="0" applyFont="1" applyFill="1" applyBorder="1" applyAlignment="1">
      <alignment/>
    </xf>
    <xf numFmtId="0" fontId="0" fillId="5" borderId="3" xfId="0" applyFill="1" applyBorder="1" applyAlignment="1">
      <alignment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5" borderId="6" xfId="0" applyFill="1" applyBorder="1" applyAlignment="1">
      <alignment/>
    </xf>
    <xf numFmtId="0" fontId="1" fillId="5" borderId="0" xfId="0" applyFont="1" applyFill="1" applyAlignment="1">
      <alignment/>
    </xf>
    <xf numFmtId="0" fontId="1" fillId="5" borderId="0" xfId="0" applyFont="1" applyFill="1" applyAlignment="1">
      <alignment horizontal="right"/>
    </xf>
    <xf numFmtId="0" fontId="9" fillId="4" borderId="0" xfId="0" applyFont="1" applyFill="1" applyAlignment="1">
      <alignment/>
    </xf>
    <xf numFmtId="0" fontId="1" fillId="5" borderId="0" xfId="0" applyFont="1" applyFill="1" applyAlignment="1">
      <alignment horizontal="center"/>
    </xf>
    <xf numFmtId="0" fontId="1" fillId="5" borderId="6" xfId="0" applyFont="1" applyFill="1" applyBorder="1" applyAlignment="1">
      <alignment/>
    </xf>
    <xf numFmtId="0" fontId="10" fillId="5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1" fillId="4" borderId="0" xfId="0" applyFont="1" applyFill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1" fillId="5" borderId="8" xfId="0" applyFont="1" applyFill="1" applyBorder="1" applyAlignment="1">
      <alignment horizontal="right"/>
    </xf>
    <xf numFmtId="0" fontId="1" fillId="5" borderId="8" xfId="0" applyFont="1" applyFill="1" applyBorder="1" applyAlignment="1">
      <alignment horizontal="center"/>
    </xf>
    <xf numFmtId="0" fontId="0" fillId="5" borderId="9" xfId="0" applyFill="1" applyBorder="1" applyAlignment="1">
      <alignment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0" fontId="8" fillId="6" borderId="2" xfId="0" applyFont="1" applyFill="1" applyBorder="1" applyAlignment="1">
      <alignment/>
    </xf>
    <xf numFmtId="0" fontId="0" fillId="6" borderId="3" xfId="0" applyFill="1" applyBorder="1" applyAlignment="1">
      <alignment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0" fillId="6" borderId="6" xfId="0" applyFill="1" applyBorder="1" applyAlignment="1">
      <alignment/>
    </xf>
    <xf numFmtId="0" fontId="1" fillId="6" borderId="0" xfId="0" applyFont="1" applyFill="1" applyAlignment="1">
      <alignment/>
    </xf>
    <xf numFmtId="0" fontId="1" fillId="6" borderId="0" xfId="0" applyFont="1" applyFill="1" applyAlignment="1">
      <alignment horizontal="right"/>
    </xf>
    <xf numFmtId="0" fontId="1" fillId="6" borderId="0" xfId="0" applyFont="1" applyFill="1" applyAlignment="1">
      <alignment horizontal="center"/>
    </xf>
    <xf numFmtId="0" fontId="1" fillId="6" borderId="6" xfId="0" applyFont="1" applyFill="1" applyBorder="1" applyAlignment="1">
      <alignment/>
    </xf>
    <xf numFmtId="0" fontId="12" fillId="4" borderId="0" xfId="0" applyFont="1" applyFill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1" fillId="6" borderId="8" xfId="0" applyFont="1" applyFill="1" applyBorder="1" applyAlignment="1">
      <alignment horizontal="right"/>
    </xf>
    <xf numFmtId="0" fontId="1" fillId="6" borderId="8" xfId="0" applyFont="1" applyFill="1" applyBorder="1" applyAlignment="1">
      <alignment/>
    </xf>
    <xf numFmtId="0" fontId="1" fillId="6" borderId="8" xfId="0" applyFont="1" applyFill="1" applyBorder="1" applyAlignment="1">
      <alignment horizontal="center"/>
    </xf>
    <xf numFmtId="0" fontId="0" fillId="6" borderId="9" xfId="0" applyFill="1" applyBorder="1" applyAlignment="1">
      <alignment/>
    </xf>
    <xf numFmtId="0" fontId="1" fillId="4" borderId="0" xfId="0" applyFont="1" applyFill="1" applyAlignment="1">
      <alignment/>
    </xf>
    <xf numFmtId="0" fontId="8" fillId="7" borderId="2" xfId="0" applyFont="1" applyFill="1" applyBorder="1" applyAlignment="1">
      <alignment/>
    </xf>
    <xf numFmtId="0" fontId="0" fillId="7" borderId="3" xfId="0" applyFill="1" applyBorder="1" applyAlignment="1">
      <alignment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0" fontId="0" fillId="7" borderId="6" xfId="0" applyFill="1" applyBorder="1" applyAlignment="1">
      <alignment/>
    </xf>
    <xf numFmtId="0" fontId="1" fillId="7" borderId="0" xfId="0" applyFont="1" applyFill="1" applyAlignment="1">
      <alignment/>
    </xf>
    <xf numFmtId="0" fontId="1" fillId="7" borderId="0" xfId="0" applyFont="1" applyFill="1" applyAlignment="1">
      <alignment horizontal="right"/>
    </xf>
    <xf numFmtId="0" fontId="1" fillId="7" borderId="0" xfId="0" applyFont="1" applyFill="1" applyAlignment="1">
      <alignment horizontal="center"/>
    </xf>
    <xf numFmtId="0" fontId="1" fillId="7" borderId="6" xfId="0" applyFont="1" applyFill="1" applyBorder="1" applyAlignment="1">
      <alignment/>
    </xf>
    <xf numFmtId="0" fontId="10" fillId="7" borderId="0" xfId="0" applyFont="1" applyFill="1" applyAlignment="1">
      <alignment/>
    </xf>
    <xf numFmtId="0" fontId="0" fillId="7" borderId="7" xfId="0" applyFill="1" applyBorder="1" applyAlignment="1">
      <alignment/>
    </xf>
    <xf numFmtId="0" fontId="0" fillId="7" borderId="8" xfId="0" applyFill="1" applyBorder="1" applyAlignment="1">
      <alignment/>
    </xf>
    <xf numFmtId="0" fontId="1" fillId="7" borderId="8" xfId="0" applyFont="1" applyFill="1" applyBorder="1" applyAlignment="1">
      <alignment horizontal="right"/>
    </xf>
    <xf numFmtId="0" fontId="1" fillId="7" borderId="8" xfId="0" applyFont="1" applyFill="1" applyBorder="1" applyAlignment="1">
      <alignment horizontal="center"/>
    </xf>
    <xf numFmtId="0" fontId="0" fillId="7" borderId="9" xfId="0" applyFill="1" applyBorder="1" applyAlignment="1">
      <alignment/>
    </xf>
    <xf numFmtId="0" fontId="0" fillId="4" borderId="0" xfId="0" applyFill="1" applyBorder="1" applyAlignment="1">
      <alignment/>
    </xf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8" fillId="8" borderId="2" xfId="0" applyFont="1" applyFill="1" applyBorder="1" applyAlignment="1">
      <alignment/>
    </xf>
    <xf numFmtId="0" fontId="0" fillId="8" borderId="3" xfId="0" applyFill="1" applyBorder="1" applyAlignment="1">
      <alignment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/>
    </xf>
    <xf numFmtId="0" fontId="0" fillId="8" borderId="5" xfId="0" applyFill="1" applyBorder="1" applyAlignment="1">
      <alignment/>
    </xf>
    <xf numFmtId="0" fontId="0" fillId="8" borderId="0" xfId="0" applyFill="1" applyAlignment="1">
      <alignment/>
    </xf>
    <xf numFmtId="0" fontId="0" fillId="8" borderId="0" xfId="0" applyFill="1" applyAlignment="1">
      <alignment horizontal="center"/>
    </xf>
    <xf numFmtId="0" fontId="0" fillId="8" borderId="6" xfId="0" applyFill="1" applyBorder="1" applyAlignment="1">
      <alignment/>
    </xf>
    <xf numFmtId="0" fontId="1" fillId="8" borderId="0" xfId="0" applyFont="1" applyFill="1" applyAlignment="1">
      <alignment/>
    </xf>
    <xf numFmtId="0" fontId="1" fillId="8" borderId="0" xfId="0" applyFont="1" applyFill="1" applyAlignment="1">
      <alignment horizontal="right"/>
    </xf>
    <xf numFmtId="0" fontId="1" fillId="8" borderId="0" xfId="0" applyFont="1" applyFill="1" applyAlignment="1">
      <alignment horizontal="center"/>
    </xf>
    <xf numFmtId="0" fontId="1" fillId="8" borderId="6" xfId="0" applyFont="1" applyFill="1" applyBorder="1" applyAlignment="1">
      <alignment/>
    </xf>
    <xf numFmtId="0" fontId="10" fillId="8" borderId="0" xfId="0" applyFont="1" applyFill="1" applyAlignment="1">
      <alignment/>
    </xf>
    <xf numFmtId="0" fontId="0" fillId="8" borderId="7" xfId="0" applyFill="1" applyBorder="1" applyAlignment="1">
      <alignment/>
    </xf>
    <xf numFmtId="0" fontId="0" fillId="8" borderId="8" xfId="0" applyFill="1" applyBorder="1" applyAlignment="1">
      <alignment/>
    </xf>
    <xf numFmtId="0" fontId="1" fillId="8" borderId="8" xfId="0" applyFont="1" applyFill="1" applyBorder="1" applyAlignment="1">
      <alignment horizontal="right"/>
    </xf>
    <xf numFmtId="0" fontId="1" fillId="8" borderId="8" xfId="0" applyFont="1" applyFill="1" applyBorder="1" applyAlignment="1">
      <alignment horizontal="center"/>
    </xf>
    <xf numFmtId="0" fontId="0" fillId="8" borderId="9" xfId="0" applyFill="1" applyBorder="1" applyAlignment="1">
      <alignment/>
    </xf>
    <xf numFmtId="0" fontId="8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9" borderId="0" xfId="0" applyFill="1" applyAlignment="1">
      <alignment/>
    </xf>
    <xf numFmtId="0" fontId="1" fillId="0" borderId="0" xfId="0" applyFont="1" applyAlignment="1">
      <alignment/>
    </xf>
    <xf numFmtId="0" fontId="19" fillId="4" borderId="1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12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right" vertical="center" wrapText="1"/>
    </xf>
    <xf numFmtId="0" fontId="1" fillId="8" borderId="0" xfId="0" applyFont="1" applyFill="1" applyBorder="1" applyAlignment="1">
      <alignment/>
    </xf>
    <xf numFmtId="0" fontId="1" fillId="10" borderId="13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10" borderId="14" xfId="0" applyFont="1" applyFill="1" applyBorder="1" applyAlignment="1">
      <alignment horizontal="right"/>
    </xf>
    <xf numFmtId="0" fontId="1" fillId="10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right"/>
    </xf>
    <xf numFmtId="0" fontId="1" fillId="10" borderId="15" xfId="0" applyFont="1" applyFill="1" applyBorder="1" applyAlignment="1">
      <alignment horizontal="right"/>
    </xf>
    <xf numFmtId="0" fontId="1" fillId="10" borderId="16" xfId="0" applyFont="1" applyFill="1" applyBorder="1" applyAlignment="1">
      <alignment horizontal="right"/>
    </xf>
    <xf numFmtId="0" fontId="1" fillId="10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right"/>
    </xf>
    <xf numFmtId="0" fontId="1" fillId="4" borderId="18" xfId="0" applyFont="1" applyFill="1" applyBorder="1" applyAlignment="1">
      <alignment horizontal="right"/>
    </xf>
    <xf numFmtId="0" fontId="1" fillId="4" borderId="18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right"/>
    </xf>
    <xf numFmtId="0" fontId="1" fillId="8" borderId="0" xfId="0" applyFont="1" applyFill="1" applyBorder="1" applyAlignment="1">
      <alignment horizontal="center"/>
    </xf>
    <xf numFmtId="0" fontId="19" fillId="11" borderId="10" xfId="0" applyFont="1" applyFill="1" applyBorder="1" applyAlignment="1">
      <alignment/>
    </xf>
    <xf numFmtId="0" fontId="1" fillId="11" borderId="11" xfId="0" applyFont="1" applyFill="1" applyBorder="1" applyAlignment="1">
      <alignment/>
    </xf>
    <xf numFmtId="0" fontId="1" fillId="11" borderId="12" xfId="0" applyFont="1" applyFill="1" applyBorder="1" applyAlignment="1">
      <alignment/>
    </xf>
    <xf numFmtId="0" fontId="1" fillId="11" borderId="0" xfId="0" applyFont="1" applyFill="1" applyAlignment="1">
      <alignment/>
    </xf>
    <xf numFmtId="0" fontId="20" fillId="11" borderId="0" xfId="0" applyFont="1" applyFill="1" applyAlignment="1">
      <alignment/>
    </xf>
    <xf numFmtId="0" fontId="1" fillId="11" borderId="12" xfId="0" applyFont="1" applyFill="1" applyBorder="1" applyAlignment="1">
      <alignment horizontal="right"/>
    </xf>
    <xf numFmtId="0" fontId="1" fillId="11" borderId="0" xfId="0" applyFont="1" applyFill="1" applyAlignment="1">
      <alignment horizontal="center"/>
    </xf>
    <xf numFmtId="0" fontId="1" fillId="11" borderId="12" xfId="0" applyFont="1" applyFill="1" applyBorder="1" applyAlignment="1">
      <alignment horizontal="right" vertical="center" wrapText="1"/>
    </xf>
    <xf numFmtId="0" fontId="1" fillId="11" borderId="0" xfId="0" applyFont="1" applyFill="1" applyAlignment="1">
      <alignment horizontal="right"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right"/>
    </xf>
    <xf numFmtId="0" fontId="1" fillId="10" borderId="12" xfId="0" applyFont="1" applyFill="1" applyBorder="1" applyAlignment="1">
      <alignment horizontal="right"/>
    </xf>
    <xf numFmtId="0" fontId="1" fillId="11" borderId="17" xfId="0" applyFont="1" applyFill="1" applyBorder="1" applyAlignment="1">
      <alignment horizontal="right"/>
    </xf>
    <xf numFmtId="0" fontId="1" fillId="11" borderId="18" xfId="0" applyFont="1" applyFill="1" applyBorder="1" applyAlignment="1">
      <alignment horizontal="right"/>
    </xf>
    <xf numFmtId="0" fontId="1" fillId="11" borderId="18" xfId="0" applyFont="1" applyFill="1" applyBorder="1" applyAlignment="1">
      <alignment horizontal="center"/>
    </xf>
    <xf numFmtId="0" fontId="19" fillId="6" borderId="10" xfId="0" applyFont="1" applyFill="1" applyBorder="1" applyAlignment="1">
      <alignment/>
    </xf>
    <xf numFmtId="0" fontId="1" fillId="6" borderId="11" xfId="0" applyFont="1" applyFill="1" applyBorder="1" applyAlignment="1">
      <alignment/>
    </xf>
    <xf numFmtId="0" fontId="1" fillId="6" borderId="12" xfId="0" applyFont="1" applyFill="1" applyBorder="1" applyAlignment="1">
      <alignment/>
    </xf>
    <xf numFmtId="0" fontId="21" fillId="6" borderId="0" xfId="0" applyFont="1" applyFill="1" applyAlignment="1">
      <alignment/>
    </xf>
    <xf numFmtId="0" fontId="1" fillId="6" borderId="12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right" vertical="center" wrapText="1"/>
    </xf>
    <xf numFmtId="0" fontId="1" fillId="6" borderId="0" xfId="0" applyFont="1" applyFill="1" applyBorder="1" applyAlignment="1">
      <alignment/>
    </xf>
    <xf numFmtId="0" fontId="1" fillId="6" borderId="0" xfId="0" applyFont="1" applyFill="1" applyBorder="1" applyAlignment="1">
      <alignment horizontal="center"/>
    </xf>
    <xf numFmtId="0" fontId="1" fillId="6" borderId="17" xfId="0" applyFont="1" applyFill="1" applyBorder="1" applyAlignment="1">
      <alignment/>
    </xf>
    <xf numFmtId="0" fontId="1" fillId="6" borderId="18" xfId="0" applyFont="1" applyFill="1" applyBorder="1" applyAlignment="1">
      <alignment/>
    </xf>
    <xf numFmtId="0" fontId="1" fillId="8" borderId="0" xfId="0" applyFont="1" applyFill="1" applyAlignment="1">
      <alignment horizontal="right" vertical="center" wrapText="1"/>
    </xf>
    <xf numFmtId="0" fontId="2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0" xfId="22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19" xfId="0" applyFont="1" applyBorder="1" applyAlignment="1">
      <alignment/>
    </xf>
    <xf numFmtId="0" fontId="26" fillId="0" borderId="2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0" fontId="10" fillId="9" borderId="0" xfId="0" applyFont="1" applyFill="1" applyAlignment="1">
      <alignment/>
    </xf>
    <xf numFmtId="0" fontId="6" fillId="9" borderId="0" xfId="0" applyFont="1" applyFill="1" applyAlignment="1">
      <alignment/>
    </xf>
    <xf numFmtId="0" fontId="14" fillId="4" borderId="0" xfId="0" applyFont="1" applyFill="1" applyAlignment="1">
      <alignment/>
    </xf>
    <xf numFmtId="0" fontId="31" fillId="4" borderId="0" xfId="0" applyFont="1" applyFill="1" applyAlignment="1">
      <alignment/>
    </xf>
    <xf numFmtId="0" fontId="25" fillId="0" borderId="21" xfId="0" applyFont="1" applyBorder="1" applyAlignment="1">
      <alignment/>
    </xf>
    <xf numFmtId="9" fontId="27" fillId="0" borderId="19" xfId="0" applyNumberFormat="1" applyFont="1" applyBorder="1" applyAlignment="1">
      <alignment horizontal="center"/>
    </xf>
    <xf numFmtId="0" fontId="31" fillId="8" borderId="0" xfId="0" applyFont="1" applyFill="1" applyAlignment="1">
      <alignment/>
    </xf>
    <xf numFmtId="0" fontId="31" fillId="4" borderId="11" xfId="0" applyFont="1" applyFill="1" applyBorder="1" applyAlignment="1">
      <alignment/>
    </xf>
    <xf numFmtId="0" fontId="31" fillId="4" borderId="22" xfId="0" applyFont="1" applyFill="1" applyBorder="1" applyAlignment="1">
      <alignment/>
    </xf>
    <xf numFmtId="0" fontId="31" fillId="4" borderId="23" xfId="0" applyFont="1" applyFill="1" applyBorder="1" applyAlignment="1">
      <alignment/>
    </xf>
    <xf numFmtId="0" fontId="31" fillId="4" borderId="0" xfId="21" applyFont="1" applyFill="1" applyAlignment="1">
      <alignment/>
    </xf>
    <xf numFmtId="0" fontId="31" fillId="10" borderId="13" xfId="0" applyFont="1" applyFill="1" applyBorder="1" applyAlignment="1">
      <alignment/>
    </xf>
    <xf numFmtId="0" fontId="31" fillId="10" borderId="24" xfId="0" applyFont="1" applyFill="1" applyBorder="1" applyAlignment="1">
      <alignment/>
    </xf>
    <xf numFmtId="0" fontId="31" fillId="8" borderId="0" xfId="0" applyFont="1" applyFill="1" applyBorder="1" applyAlignment="1">
      <alignment/>
    </xf>
    <xf numFmtId="0" fontId="31" fillId="10" borderId="25" xfId="0" applyFont="1" applyFill="1" applyBorder="1" applyAlignment="1">
      <alignment/>
    </xf>
    <xf numFmtId="0" fontId="31" fillId="2" borderId="25" xfId="0" applyFont="1" applyFill="1" applyBorder="1" applyAlignment="1">
      <alignment horizontal="center"/>
    </xf>
    <xf numFmtId="0" fontId="31" fillId="10" borderId="0" xfId="0" applyFont="1" applyFill="1" applyBorder="1" applyAlignment="1">
      <alignment horizontal="center"/>
    </xf>
    <xf numFmtId="0" fontId="31" fillId="10" borderId="0" xfId="0" applyFont="1" applyFill="1" applyBorder="1" applyAlignment="1">
      <alignment/>
    </xf>
    <xf numFmtId="0" fontId="31" fillId="10" borderId="16" xfId="0" applyFont="1" applyFill="1" applyBorder="1" applyAlignment="1">
      <alignment/>
    </xf>
    <xf numFmtId="0" fontId="31" fillId="10" borderId="26" xfId="0" applyFont="1" applyFill="1" applyBorder="1" applyAlignment="1">
      <alignment/>
    </xf>
    <xf numFmtId="0" fontId="31" fillId="4" borderId="18" xfId="0" applyFont="1" applyFill="1" applyBorder="1" applyAlignment="1">
      <alignment/>
    </xf>
    <xf numFmtId="0" fontId="31" fillId="4" borderId="27" xfId="0" applyFont="1" applyFill="1" applyBorder="1" applyAlignment="1">
      <alignment/>
    </xf>
    <xf numFmtId="0" fontId="31" fillId="11" borderId="11" xfId="0" applyFont="1" applyFill="1" applyBorder="1" applyAlignment="1">
      <alignment/>
    </xf>
    <xf numFmtId="0" fontId="31" fillId="11" borderId="22" xfId="0" applyFont="1" applyFill="1" applyBorder="1" applyAlignment="1">
      <alignment/>
    </xf>
    <xf numFmtId="0" fontId="31" fillId="11" borderId="0" xfId="0" applyFont="1" applyFill="1" applyAlignment="1">
      <alignment/>
    </xf>
    <xf numFmtId="0" fontId="31" fillId="11" borderId="23" xfId="0" applyFont="1" applyFill="1" applyBorder="1" applyAlignment="1">
      <alignment/>
    </xf>
    <xf numFmtId="0" fontId="31" fillId="10" borderId="0" xfId="0" applyFont="1" applyFill="1" applyAlignment="1">
      <alignment/>
    </xf>
    <xf numFmtId="0" fontId="31" fillId="2" borderId="0" xfId="0" applyFont="1" applyFill="1" applyBorder="1" applyAlignment="1">
      <alignment/>
    </xf>
    <xf numFmtId="0" fontId="31" fillId="8" borderId="0" xfId="0" applyFont="1" applyFill="1" applyAlignment="1">
      <alignment horizontal="left"/>
    </xf>
    <xf numFmtId="0" fontId="31" fillId="11" borderId="18" xfId="0" applyFont="1" applyFill="1" applyBorder="1" applyAlignment="1">
      <alignment/>
    </xf>
    <xf numFmtId="0" fontId="31" fillId="11" borderId="27" xfId="0" applyFont="1" applyFill="1" applyBorder="1" applyAlignment="1">
      <alignment/>
    </xf>
    <xf numFmtId="0" fontId="31" fillId="6" borderId="11" xfId="0" applyFont="1" applyFill="1" applyBorder="1" applyAlignment="1">
      <alignment/>
    </xf>
    <xf numFmtId="0" fontId="31" fillId="6" borderId="22" xfId="0" applyFont="1" applyFill="1" applyBorder="1" applyAlignment="1">
      <alignment/>
    </xf>
    <xf numFmtId="0" fontId="31" fillId="6" borderId="0" xfId="0" applyFont="1" applyFill="1" applyAlignment="1">
      <alignment/>
    </xf>
    <xf numFmtId="0" fontId="31" fillId="6" borderId="23" xfId="0" applyFont="1" applyFill="1" applyBorder="1" applyAlignment="1">
      <alignment/>
    </xf>
    <xf numFmtId="0" fontId="31" fillId="6" borderId="18" xfId="0" applyFont="1" applyFill="1" applyBorder="1" applyAlignment="1">
      <alignment/>
    </xf>
    <xf numFmtId="0" fontId="31" fillId="6" borderId="27" xfId="0" applyFont="1" applyFill="1" applyBorder="1" applyAlignment="1">
      <alignment/>
    </xf>
    <xf numFmtId="0" fontId="31" fillId="4" borderId="0" xfId="0" applyFont="1" applyFill="1" applyBorder="1" applyAlignment="1">
      <alignment/>
    </xf>
    <xf numFmtId="0" fontId="31" fillId="4" borderId="0" xfId="0" applyFont="1" applyFill="1" applyAlignment="1">
      <alignment horizontal="right"/>
    </xf>
    <xf numFmtId="0" fontId="31" fillId="4" borderId="0" xfId="0" applyFont="1" applyFill="1" applyAlignment="1">
      <alignment horizontal="left"/>
    </xf>
    <xf numFmtId="0" fontId="31" fillId="4" borderId="0" xfId="0" applyFont="1" applyFill="1" applyBorder="1" applyAlignment="1">
      <alignment horizontal="center"/>
    </xf>
    <xf numFmtId="0" fontId="31" fillId="10" borderId="0" xfId="0" applyFont="1" applyFill="1" applyBorder="1" applyAlignment="1">
      <alignment horizontal="right"/>
    </xf>
    <xf numFmtId="0" fontId="31" fillId="11" borderId="0" xfId="0" applyFont="1" applyFill="1" applyAlignment="1">
      <alignment horizontal="right"/>
    </xf>
    <xf numFmtId="0" fontId="31" fillId="11" borderId="0" xfId="0" applyFont="1" applyFill="1" applyAlignment="1">
      <alignment horizontal="left"/>
    </xf>
    <xf numFmtId="0" fontId="31" fillId="11" borderId="0" xfId="0" applyFont="1" applyFill="1" applyAlignment="1">
      <alignment horizontal="center"/>
    </xf>
    <xf numFmtId="0" fontId="31" fillId="6" borderId="0" xfId="0" applyFont="1" applyFill="1" applyAlignment="1">
      <alignment horizontal="right"/>
    </xf>
    <xf numFmtId="0" fontId="31" fillId="6" borderId="0" xfId="0" applyFont="1" applyFill="1" applyAlignment="1">
      <alignment horizontal="center"/>
    </xf>
    <xf numFmtId="0" fontId="31" fillId="6" borderId="0" xfId="0" applyFont="1" applyFill="1" applyAlignment="1">
      <alignment horizontal="left"/>
    </xf>
    <xf numFmtId="0" fontId="31" fillId="8" borderId="0" xfId="0" applyFont="1" applyFill="1" applyAlignment="1">
      <alignment horizontal="right"/>
    </xf>
    <xf numFmtId="0" fontId="31" fillId="8" borderId="0" xfId="0" applyFont="1" applyFill="1" applyAlignment="1">
      <alignment horizontal="center"/>
    </xf>
    <xf numFmtId="0" fontId="31" fillId="11" borderId="0" xfId="0" applyFont="1" applyFill="1" applyBorder="1" applyAlignment="1">
      <alignment horizontal="center"/>
    </xf>
    <xf numFmtId="0" fontId="31" fillId="11" borderId="0" xfId="0" applyFont="1" applyFill="1" applyBorder="1" applyAlignment="1">
      <alignment/>
    </xf>
    <xf numFmtId="0" fontId="31" fillId="6" borderId="0" xfId="0" applyFont="1" applyFill="1" applyBorder="1" applyAlignment="1">
      <alignment horizontal="center"/>
    </xf>
    <xf numFmtId="0" fontId="31" fillId="4" borderId="0" xfId="0" applyFont="1" applyFill="1" applyBorder="1" applyAlignment="1" applyProtection="1">
      <alignment horizontal="center"/>
      <protection locked="0"/>
    </xf>
    <xf numFmtId="0" fontId="23" fillId="8" borderId="0" xfId="0" applyFont="1" applyFill="1" applyBorder="1" applyAlignment="1">
      <alignment/>
    </xf>
    <xf numFmtId="0" fontId="24" fillId="8" borderId="0" xfId="0" applyFont="1" applyFill="1" applyAlignment="1">
      <alignment/>
    </xf>
    <xf numFmtId="0" fontId="32" fillId="8" borderId="0" xfId="0" applyFont="1" applyFill="1" applyAlignment="1">
      <alignment/>
    </xf>
    <xf numFmtId="0" fontId="1" fillId="9" borderId="0" xfId="19" applyFont="1" applyFill="1">
      <alignment/>
      <protection/>
    </xf>
    <xf numFmtId="0" fontId="16" fillId="9" borderId="0" xfId="19" applyFont="1" applyFill="1">
      <alignment/>
      <protection/>
    </xf>
    <xf numFmtId="0" fontId="0" fillId="6" borderId="0" xfId="19" applyFill="1">
      <alignment/>
      <protection/>
    </xf>
    <xf numFmtId="0" fontId="33" fillId="6" borderId="0" xfId="19" applyFont="1" applyFill="1">
      <alignment/>
      <protection/>
    </xf>
    <xf numFmtId="0" fontId="14" fillId="6" borderId="0" xfId="19" applyFont="1" applyFill="1">
      <alignment/>
      <protection/>
    </xf>
    <xf numFmtId="0" fontId="0" fillId="9" borderId="28" xfId="19" applyFill="1" applyBorder="1">
      <alignment/>
      <protection/>
    </xf>
    <xf numFmtId="0" fontId="0" fillId="9" borderId="29" xfId="19" applyFill="1" applyBorder="1">
      <alignment/>
      <protection/>
    </xf>
    <xf numFmtId="0" fontId="0" fillId="9" borderId="30" xfId="19" applyFill="1" applyBorder="1" applyAlignment="1">
      <alignment horizontal="center" vertical="center"/>
      <protection/>
    </xf>
    <xf numFmtId="0" fontId="0" fillId="9" borderId="0" xfId="19" applyFill="1" applyAlignment="1">
      <alignment horizontal="center" vertical="center"/>
      <protection/>
    </xf>
    <xf numFmtId="0" fontId="16" fillId="9" borderId="0" xfId="19" applyFont="1" applyFill="1" applyAlignment="1">
      <alignment horizontal="center" vertical="center"/>
      <protection/>
    </xf>
    <xf numFmtId="0" fontId="16" fillId="9" borderId="31" xfId="19" applyFont="1" applyFill="1" applyBorder="1" applyAlignment="1">
      <alignment horizontal="center" vertical="center"/>
      <protection/>
    </xf>
    <xf numFmtId="0" fontId="33" fillId="6" borderId="0" xfId="19" applyFont="1" applyFill="1" applyAlignment="1">
      <alignment horizontal="center" vertical="center"/>
      <protection/>
    </xf>
    <xf numFmtId="0" fontId="14" fillId="6" borderId="0" xfId="19" applyFont="1" applyFill="1" applyAlignment="1">
      <alignment horizontal="center" vertical="center"/>
      <protection/>
    </xf>
    <xf numFmtId="0" fontId="0" fillId="6" borderId="0" xfId="19" applyFill="1" applyAlignment="1">
      <alignment horizontal="center" vertical="center"/>
      <protection/>
    </xf>
    <xf numFmtId="0" fontId="0" fillId="9" borderId="30" xfId="19" applyFill="1" applyBorder="1">
      <alignment/>
      <protection/>
    </xf>
    <xf numFmtId="0" fontId="0" fillId="9" borderId="0" xfId="19" applyFill="1">
      <alignment/>
      <protection/>
    </xf>
    <xf numFmtId="0" fontId="16" fillId="9" borderId="31" xfId="19" applyFont="1" applyFill="1" applyBorder="1">
      <alignment/>
      <protection/>
    </xf>
    <xf numFmtId="0" fontId="8" fillId="9" borderId="0" xfId="19" applyFont="1" applyFill="1">
      <alignment/>
      <protection/>
    </xf>
    <xf numFmtId="0" fontId="1" fillId="9" borderId="0" xfId="19" applyFont="1" applyFill="1" applyAlignment="1">
      <alignment horizontal="right"/>
      <protection/>
    </xf>
    <xf numFmtId="0" fontId="6" fillId="2" borderId="0" xfId="19" applyFont="1" applyFill="1" applyAlignment="1">
      <alignment horizontal="center"/>
      <protection/>
    </xf>
    <xf numFmtId="0" fontId="34" fillId="6" borderId="0" xfId="19" applyFont="1" applyFill="1">
      <alignment/>
      <protection/>
    </xf>
    <xf numFmtId="0" fontId="0" fillId="9" borderId="32" xfId="19" applyFill="1" applyBorder="1">
      <alignment/>
      <protection/>
    </xf>
    <xf numFmtId="0" fontId="0" fillId="9" borderId="33" xfId="19" applyFill="1" applyBorder="1">
      <alignment/>
      <protection/>
    </xf>
    <xf numFmtId="0" fontId="17" fillId="9" borderId="33" xfId="19" applyFont="1" applyFill="1" applyBorder="1">
      <alignment/>
      <protection/>
    </xf>
    <xf numFmtId="0" fontId="17" fillId="9" borderId="33" xfId="19" applyFont="1" applyFill="1" applyBorder="1" applyAlignment="1">
      <alignment horizontal="right"/>
      <protection/>
    </xf>
    <xf numFmtId="0" fontId="0" fillId="9" borderId="34" xfId="19" applyFill="1" applyBorder="1">
      <alignment/>
      <protection/>
    </xf>
    <xf numFmtId="0" fontId="0" fillId="6" borderId="0" xfId="19" applyFill="1" applyBorder="1">
      <alignment/>
      <protection/>
    </xf>
    <xf numFmtId="0" fontId="17" fillId="6" borderId="0" xfId="19" applyFont="1" applyFill="1" applyBorder="1">
      <alignment/>
      <protection/>
    </xf>
    <xf numFmtId="0" fontId="17" fillId="6" borderId="0" xfId="19" applyFont="1" applyFill="1" applyBorder="1" applyAlignment="1">
      <alignment horizontal="right"/>
      <protection/>
    </xf>
    <xf numFmtId="0" fontId="33" fillId="6" borderId="0" xfId="19" applyFont="1" applyFill="1" applyBorder="1">
      <alignment/>
      <protection/>
    </xf>
    <xf numFmtId="0" fontId="14" fillId="6" borderId="0" xfId="19" applyFont="1" applyFill="1" applyBorder="1">
      <alignment/>
      <protection/>
    </xf>
    <xf numFmtId="0" fontId="17" fillId="6" borderId="0" xfId="19" applyFont="1" applyFill="1">
      <alignment/>
      <protection/>
    </xf>
    <xf numFmtId="0" fontId="17" fillId="6" borderId="0" xfId="19" applyFont="1" applyFill="1" applyAlignment="1">
      <alignment horizontal="right"/>
      <protection/>
    </xf>
    <xf numFmtId="0" fontId="0" fillId="12" borderId="2" xfId="19" applyFill="1" applyBorder="1">
      <alignment/>
      <protection/>
    </xf>
    <xf numFmtId="0" fontId="0" fillId="12" borderId="3" xfId="19" applyFill="1" applyBorder="1">
      <alignment/>
      <protection/>
    </xf>
    <xf numFmtId="0" fontId="8" fillId="12" borderId="3" xfId="19" applyFont="1" applyFill="1" applyBorder="1">
      <alignment/>
      <protection/>
    </xf>
    <xf numFmtId="0" fontId="16" fillId="12" borderId="3" xfId="19" applyFont="1" applyFill="1" applyBorder="1">
      <alignment/>
      <protection/>
    </xf>
    <xf numFmtId="0" fontId="16" fillId="12" borderId="4" xfId="19" applyFont="1" applyFill="1" applyBorder="1">
      <alignment/>
      <protection/>
    </xf>
    <xf numFmtId="0" fontId="0" fillId="12" borderId="5" xfId="19" applyFill="1" applyBorder="1">
      <alignment/>
      <protection/>
    </xf>
    <xf numFmtId="0" fontId="0" fillId="12" borderId="0" xfId="19" applyFill="1">
      <alignment/>
      <protection/>
    </xf>
    <xf numFmtId="0" fontId="16" fillId="12" borderId="0" xfId="19" applyFont="1" applyFill="1" applyAlignment="1">
      <alignment horizontal="center" vertical="center"/>
      <protection/>
    </xf>
    <xf numFmtId="0" fontId="1" fillId="12" borderId="0" xfId="19" applyFont="1" applyFill="1" applyAlignment="1">
      <alignment horizontal="left" vertical="center"/>
      <protection/>
    </xf>
    <xf numFmtId="0" fontId="16" fillId="12" borderId="6" xfId="19" applyFont="1" applyFill="1" applyBorder="1" applyAlignment="1">
      <alignment horizontal="center" vertical="center"/>
      <protection/>
    </xf>
    <xf numFmtId="0" fontId="16" fillId="12" borderId="0" xfId="19" applyFont="1" applyFill="1">
      <alignment/>
      <protection/>
    </xf>
    <xf numFmtId="0" fontId="16" fillId="12" borderId="6" xfId="19" applyFont="1" applyFill="1" applyBorder="1">
      <alignment/>
      <protection/>
    </xf>
    <xf numFmtId="0" fontId="8" fillId="12" borderId="0" xfId="19" applyFont="1" applyFill="1">
      <alignment/>
      <protection/>
    </xf>
    <xf numFmtId="0" fontId="1" fillId="12" borderId="0" xfId="19" applyFont="1" applyFill="1">
      <alignment/>
      <protection/>
    </xf>
    <xf numFmtId="0" fontId="1" fillId="12" borderId="0" xfId="19" applyFont="1" applyFill="1" applyAlignment="1">
      <alignment horizontal="right"/>
      <protection/>
    </xf>
    <xf numFmtId="0" fontId="0" fillId="12" borderId="7" xfId="19" applyFill="1" applyBorder="1">
      <alignment/>
      <protection/>
    </xf>
    <xf numFmtId="0" fontId="0" fillId="12" borderId="8" xfId="19" applyFill="1" applyBorder="1">
      <alignment/>
      <protection/>
    </xf>
    <xf numFmtId="0" fontId="1" fillId="12" borderId="8" xfId="19" applyFont="1" applyFill="1" applyBorder="1">
      <alignment/>
      <protection/>
    </xf>
    <xf numFmtId="0" fontId="1" fillId="12" borderId="8" xfId="19" applyFont="1" applyFill="1" applyBorder="1" applyAlignment="1">
      <alignment horizontal="right"/>
      <protection/>
    </xf>
    <xf numFmtId="0" fontId="16" fillId="12" borderId="8" xfId="19" applyFont="1" applyFill="1" applyBorder="1">
      <alignment/>
      <protection/>
    </xf>
    <xf numFmtId="0" fontId="16" fillId="12" borderId="9" xfId="19" applyFont="1" applyFill="1" applyBorder="1">
      <alignment/>
      <protection/>
    </xf>
    <xf numFmtId="0" fontId="1" fillId="6" borderId="0" xfId="19" applyFont="1" applyFill="1">
      <alignment/>
      <protection/>
    </xf>
    <xf numFmtId="0" fontId="1" fillId="6" borderId="0" xfId="19" applyFont="1" applyFill="1" applyAlignment="1">
      <alignment horizontal="right"/>
      <protection/>
    </xf>
    <xf numFmtId="0" fontId="16" fillId="6" borderId="0" xfId="19" applyFont="1" applyFill="1">
      <alignment/>
      <protection/>
    </xf>
    <xf numFmtId="0" fontId="0" fillId="10" borderId="2" xfId="19" applyFill="1" applyBorder="1">
      <alignment/>
      <protection/>
    </xf>
    <xf numFmtId="0" fontId="0" fillId="10" borderId="3" xfId="19" applyFill="1" applyBorder="1">
      <alignment/>
      <protection/>
    </xf>
    <xf numFmtId="0" fontId="8" fillId="10" borderId="3" xfId="19" applyFont="1" applyFill="1" applyBorder="1">
      <alignment/>
      <protection/>
    </xf>
    <xf numFmtId="0" fontId="16" fillId="10" borderId="3" xfId="19" applyFont="1" applyFill="1" applyBorder="1">
      <alignment/>
      <protection/>
    </xf>
    <xf numFmtId="0" fontId="16" fillId="10" borderId="4" xfId="19" applyFont="1" applyFill="1" applyBorder="1">
      <alignment/>
      <protection/>
    </xf>
    <xf numFmtId="0" fontId="0" fillId="10" borderId="5" xfId="19" applyFill="1" applyBorder="1">
      <alignment/>
      <protection/>
    </xf>
    <xf numFmtId="0" fontId="0" fillId="10" borderId="0" xfId="19" applyFill="1">
      <alignment/>
      <protection/>
    </xf>
    <xf numFmtId="0" fontId="16" fillId="10" borderId="0" xfId="19" applyFont="1" applyFill="1" applyAlignment="1">
      <alignment horizontal="center" vertical="center"/>
      <protection/>
    </xf>
    <xf numFmtId="0" fontId="1" fillId="10" borderId="0" xfId="19" applyFont="1" applyFill="1" applyAlignment="1">
      <alignment horizontal="left" vertical="center"/>
      <protection/>
    </xf>
    <xf numFmtId="0" fontId="16" fillId="10" borderId="6" xfId="19" applyFont="1" applyFill="1" applyBorder="1">
      <alignment/>
      <protection/>
    </xf>
    <xf numFmtId="0" fontId="16" fillId="10" borderId="0" xfId="19" applyFont="1" applyFill="1">
      <alignment/>
      <protection/>
    </xf>
    <xf numFmtId="0" fontId="8" fillId="10" borderId="0" xfId="19" applyFont="1" applyFill="1">
      <alignment/>
      <protection/>
    </xf>
    <xf numFmtId="0" fontId="1" fillId="10" borderId="0" xfId="19" applyFont="1" applyFill="1">
      <alignment/>
      <protection/>
    </xf>
    <xf numFmtId="0" fontId="1" fillId="10" borderId="0" xfId="19" applyFont="1" applyFill="1" applyAlignment="1">
      <alignment horizontal="right"/>
      <protection/>
    </xf>
    <xf numFmtId="0" fontId="0" fillId="10" borderId="7" xfId="19" applyFill="1" applyBorder="1">
      <alignment/>
      <protection/>
    </xf>
    <xf numFmtId="0" fontId="0" fillId="10" borderId="8" xfId="19" applyFill="1" applyBorder="1">
      <alignment/>
      <protection/>
    </xf>
    <xf numFmtId="0" fontId="1" fillId="10" borderId="8" xfId="19" applyFont="1" applyFill="1" applyBorder="1">
      <alignment/>
      <protection/>
    </xf>
    <xf numFmtId="0" fontId="1" fillId="10" borderId="8" xfId="19" applyFont="1" applyFill="1" applyBorder="1" applyAlignment="1">
      <alignment horizontal="right"/>
      <protection/>
    </xf>
    <xf numFmtId="0" fontId="16" fillId="10" borderId="8" xfId="19" applyFont="1" applyFill="1" applyBorder="1">
      <alignment/>
      <protection/>
    </xf>
    <xf numFmtId="0" fontId="16" fillId="10" borderId="9" xfId="19" applyFont="1" applyFill="1" applyBorder="1">
      <alignment/>
      <protection/>
    </xf>
    <xf numFmtId="0" fontId="0" fillId="5" borderId="2" xfId="19" applyFill="1" applyBorder="1">
      <alignment/>
      <protection/>
    </xf>
    <xf numFmtId="0" fontId="0" fillId="5" borderId="3" xfId="19" applyFill="1" applyBorder="1">
      <alignment/>
      <protection/>
    </xf>
    <xf numFmtId="0" fontId="8" fillId="5" borderId="3" xfId="19" applyFont="1" applyFill="1" applyBorder="1">
      <alignment/>
      <protection/>
    </xf>
    <xf numFmtId="0" fontId="16" fillId="5" borderId="3" xfId="19" applyFont="1" applyFill="1" applyBorder="1">
      <alignment/>
      <protection/>
    </xf>
    <xf numFmtId="0" fontId="16" fillId="5" borderId="4" xfId="19" applyFont="1" applyFill="1" applyBorder="1">
      <alignment/>
      <protection/>
    </xf>
    <xf numFmtId="0" fontId="0" fillId="5" borderId="5" xfId="19" applyFill="1" applyBorder="1">
      <alignment/>
      <protection/>
    </xf>
    <xf numFmtId="0" fontId="0" fillId="5" borderId="0" xfId="19" applyFill="1">
      <alignment/>
      <protection/>
    </xf>
    <xf numFmtId="0" fontId="16" fillId="5" borderId="0" xfId="19" applyFont="1" applyFill="1" applyAlignment="1">
      <alignment horizontal="center" vertical="center"/>
      <protection/>
    </xf>
    <xf numFmtId="0" fontId="1" fillId="5" borderId="0" xfId="19" applyFont="1" applyFill="1" applyAlignment="1">
      <alignment horizontal="left" vertical="center"/>
      <protection/>
    </xf>
    <xf numFmtId="0" fontId="16" fillId="5" borderId="6" xfId="19" applyFont="1" applyFill="1" applyBorder="1">
      <alignment/>
      <protection/>
    </xf>
    <xf numFmtId="0" fontId="16" fillId="5" borderId="0" xfId="19" applyFont="1" applyFill="1">
      <alignment/>
      <protection/>
    </xf>
    <xf numFmtId="0" fontId="8" fillId="5" borderId="0" xfId="19" applyFont="1" applyFill="1">
      <alignment/>
      <protection/>
    </xf>
    <xf numFmtId="0" fontId="1" fillId="5" borderId="0" xfId="19" applyFont="1" applyFill="1">
      <alignment/>
      <protection/>
    </xf>
    <xf numFmtId="0" fontId="1" fillId="5" borderId="0" xfId="19" applyFont="1" applyFill="1" applyAlignment="1">
      <alignment horizontal="right"/>
      <protection/>
    </xf>
    <xf numFmtId="0" fontId="0" fillId="5" borderId="7" xfId="19" applyFill="1" applyBorder="1">
      <alignment/>
      <protection/>
    </xf>
    <xf numFmtId="0" fontId="0" fillId="5" borderId="8" xfId="19" applyFill="1" applyBorder="1">
      <alignment/>
      <protection/>
    </xf>
    <xf numFmtId="0" fontId="1" fillId="5" borderId="8" xfId="19" applyFont="1" applyFill="1" applyBorder="1">
      <alignment/>
      <protection/>
    </xf>
    <xf numFmtId="0" fontId="16" fillId="5" borderId="8" xfId="19" applyFont="1" applyFill="1" applyBorder="1">
      <alignment/>
      <protection/>
    </xf>
    <xf numFmtId="0" fontId="16" fillId="5" borderId="9" xfId="19" applyFont="1" applyFill="1" applyBorder="1">
      <alignment/>
      <protection/>
    </xf>
    <xf numFmtId="0" fontId="16" fillId="6" borderId="0" xfId="19" applyFont="1" applyFill="1" applyAlignment="1">
      <alignment horizontal="center" vertical="center"/>
      <protection/>
    </xf>
    <xf numFmtId="0" fontId="1" fillId="6" borderId="0" xfId="19" applyFont="1" applyFill="1" applyAlignment="1">
      <alignment horizontal="left" vertical="center"/>
      <protection/>
    </xf>
    <xf numFmtId="0" fontId="0" fillId="0" borderId="0" xfId="19">
      <alignment/>
      <protection/>
    </xf>
    <xf numFmtId="0" fontId="33" fillId="0" borderId="0" xfId="19" applyFont="1">
      <alignment/>
      <protection/>
    </xf>
    <xf numFmtId="0" fontId="33" fillId="13" borderId="0" xfId="19" applyFont="1" applyFill="1">
      <alignment/>
      <protection/>
    </xf>
    <xf numFmtId="0" fontId="0" fillId="13" borderId="0" xfId="19" applyFill="1">
      <alignment/>
      <protection/>
    </xf>
    <xf numFmtId="0" fontId="35" fillId="8" borderId="0" xfId="0" applyFont="1" applyFill="1" applyAlignment="1">
      <alignment/>
    </xf>
    <xf numFmtId="0" fontId="35" fillId="8" borderId="0" xfId="0" applyFont="1" applyFill="1" applyBorder="1" applyAlignment="1">
      <alignment/>
    </xf>
    <xf numFmtId="0" fontId="35" fillId="8" borderId="0" xfId="0" applyFont="1" applyFill="1" applyAlignment="1">
      <alignment horizontal="left"/>
    </xf>
    <xf numFmtId="0" fontId="1" fillId="4" borderId="12" xfId="0" applyFont="1" applyFill="1" applyBorder="1" applyAlignment="1">
      <alignment horizontal="right" vertical="center" wrapText="1"/>
    </xf>
    <xf numFmtId="0" fontId="18" fillId="14" borderId="1" xfId="0" applyFont="1" applyFill="1" applyBorder="1" applyAlignment="1">
      <alignment horizontal="center" vertical="center"/>
    </xf>
    <xf numFmtId="0" fontId="1" fillId="8" borderId="0" xfId="0" applyFont="1" applyFill="1" applyAlignment="1">
      <alignment wrapText="1"/>
    </xf>
    <xf numFmtId="0" fontId="1" fillId="4" borderId="12" xfId="0" applyFont="1" applyFill="1" applyBorder="1" applyAlignment="1">
      <alignment/>
    </xf>
    <xf numFmtId="0" fontId="28" fillId="0" borderId="0" xfId="0" applyFont="1" applyAlignment="1">
      <alignment/>
    </xf>
    <xf numFmtId="0" fontId="25" fillId="0" borderId="35" xfId="0" applyFont="1" applyBorder="1" applyAlignment="1">
      <alignment horizontal="center" vertical="center" textRotation="90"/>
    </xf>
    <xf numFmtId="0" fontId="25" fillId="0" borderId="36" xfId="0" applyFont="1" applyBorder="1" applyAlignment="1">
      <alignment horizontal="center" vertical="center" textRotation="90"/>
    </xf>
    <xf numFmtId="0" fontId="25" fillId="0" borderId="3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left"/>
    </xf>
    <xf numFmtId="0" fontId="25" fillId="0" borderId="38" xfId="0" applyFont="1" applyBorder="1" applyAlignment="1">
      <alignment horizontal="left"/>
    </xf>
    <xf numFmtId="0" fontId="25" fillId="0" borderId="1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2" fillId="15" borderId="39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wrapText="1"/>
    </xf>
    <xf numFmtId="0" fontId="6" fillId="9" borderId="0" xfId="0" applyFont="1" applyFill="1" applyAlignment="1">
      <alignment/>
    </xf>
    <xf numFmtId="0" fontId="29" fillId="9" borderId="0" xfId="0" applyFont="1" applyFill="1" applyBorder="1" applyAlignment="1">
      <alignment/>
    </xf>
    <xf numFmtId="0" fontId="1" fillId="4" borderId="0" xfId="0" applyFont="1" applyFill="1" applyAlignment="1">
      <alignment horizontal="right"/>
    </xf>
    <xf numFmtId="0" fontId="1" fillId="7" borderId="0" xfId="0" applyFont="1" applyFill="1" applyAlignment="1">
      <alignment horizontal="right"/>
    </xf>
    <xf numFmtId="0" fontId="1" fillId="8" borderId="0" xfId="0" applyFont="1" applyFill="1" applyAlignment="1">
      <alignment horizontal="right"/>
    </xf>
    <xf numFmtId="0" fontId="10" fillId="6" borderId="0" xfId="0" applyFont="1" applyFill="1" applyAlignment="1">
      <alignment horizontal="right"/>
    </xf>
    <xf numFmtId="0" fontId="1" fillId="6" borderId="0" xfId="0" applyFont="1" applyFill="1" applyAlignment="1">
      <alignment horizontal="right"/>
    </xf>
    <xf numFmtId="0" fontId="10" fillId="5" borderId="0" xfId="0" applyFont="1" applyFill="1" applyAlignment="1">
      <alignment horizontal="left"/>
    </xf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/>
    </xf>
    <xf numFmtId="0" fontId="9" fillId="4" borderId="0" xfId="0" applyFont="1" applyFill="1" applyAlignment="1">
      <alignment/>
    </xf>
    <xf numFmtId="0" fontId="4" fillId="8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/>
    </xf>
    <xf numFmtId="0" fontId="6" fillId="4" borderId="0" xfId="0" applyFont="1" applyFill="1" applyAlignment="1">
      <alignment horizontal="center" vertical="center"/>
    </xf>
    <xf numFmtId="0" fontId="7" fillId="4" borderId="0" xfId="0" applyFont="1" applyFill="1" applyAlignment="1">
      <alignment/>
    </xf>
    <xf numFmtId="0" fontId="15" fillId="16" borderId="40" xfId="19" applyFont="1" applyFill="1" applyBorder="1" applyAlignment="1">
      <alignment horizontal="center" vertical="center"/>
      <protection/>
    </xf>
    <xf numFmtId="0" fontId="6" fillId="6" borderId="0" xfId="19" applyFont="1" applyFill="1">
      <alignment/>
      <protection/>
    </xf>
    <xf numFmtId="0" fontId="0" fillId="6" borderId="0" xfId="19" applyFill="1">
      <alignment/>
      <protection/>
    </xf>
    <xf numFmtId="0" fontId="8" fillId="9" borderId="41" xfId="19" applyFont="1" applyFill="1" applyBorder="1">
      <alignment/>
      <protection/>
    </xf>
    <xf numFmtId="0" fontId="1" fillId="9" borderId="0" xfId="19" applyFont="1" applyFill="1">
      <alignment/>
      <protection/>
    </xf>
    <xf numFmtId="0" fontId="16" fillId="9" borderId="0" xfId="19" applyFont="1" applyFill="1">
      <alignment/>
      <protection/>
    </xf>
    <xf numFmtId="0" fontId="1" fillId="9" borderId="0" xfId="19" applyFont="1" applyFill="1" applyAlignment="1">
      <alignment horizontal="left" vertical="center"/>
      <protection/>
    </xf>
    <xf numFmtId="0" fontId="8" fillId="9" borderId="31" xfId="19" applyFont="1" applyFill="1" applyBorder="1">
      <alignment/>
      <protection/>
    </xf>
    <xf numFmtId="0" fontId="1" fillId="8" borderId="0" xfId="0" applyFont="1" applyFill="1" applyAlignment="1">
      <alignment horizontal="right" vertical="center" wrapText="1"/>
    </xf>
    <xf numFmtId="0" fontId="19" fillId="10" borderId="42" xfId="0" applyFont="1" applyFill="1" applyBorder="1" applyAlignment="1">
      <alignment horizontal="left"/>
    </xf>
    <xf numFmtId="0" fontId="1" fillId="10" borderId="14" xfId="0" applyFont="1" applyFill="1" applyBorder="1" applyAlignment="1">
      <alignment horizontal="right"/>
    </xf>
    <xf numFmtId="0" fontId="1" fillId="10" borderId="0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right"/>
    </xf>
    <xf numFmtId="0" fontId="1" fillId="10" borderId="12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right" vertical="center" wrapText="1"/>
    </xf>
    <xf numFmtId="0" fontId="1" fillId="11" borderId="12" xfId="0" applyFont="1" applyFill="1" applyBorder="1" applyAlignment="1">
      <alignment horizontal="right"/>
    </xf>
    <xf numFmtId="0" fontId="19" fillId="10" borderId="12" xfId="0" applyFont="1" applyFill="1" applyBorder="1" applyAlignment="1">
      <alignment horizontal="left"/>
    </xf>
    <xf numFmtId="0" fontId="1" fillId="11" borderId="12" xfId="0" applyFont="1" applyFill="1" applyBorder="1" applyAlignment="1">
      <alignment horizontal="right" vertical="center" wrapText="1"/>
    </xf>
    <xf numFmtId="0" fontId="1" fillId="4" borderId="12" xfId="0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lasseur1" xfId="19"/>
    <cellStyle name="Percent" xfId="20"/>
    <cellStyle name="rose" xfId="21"/>
    <cellStyle name="vert" xfId="22"/>
  </cellStyles>
  <dxfs count="3">
    <dxf>
      <font>
        <b/>
        <i val="0"/>
        <sz val="12"/>
      </font>
      <fill>
        <patternFill patternType="solid">
          <fgColor rgb="FFFF9966"/>
          <bgColor rgb="FFFF8080"/>
        </patternFill>
      </fill>
      <border/>
    </dxf>
    <dxf>
      <fill>
        <patternFill>
          <bgColor rgb="FFFFFF99"/>
        </patternFill>
      </fill>
      <border/>
    </dxf>
    <dxf>
      <font>
        <b val="0"/>
        <sz val="13"/>
      </font>
      <fill>
        <patternFill patternType="solid">
          <fgColor rgb="FF23FF23"/>
          <bgColor rgb="FF3DEB3D"/>
        </patternFill>
      </fill>
      <border>
        <left style="double">
          <color rgb="FF000000"/>
        </left>
        <right style="double">
          <color rgb="FF000000"/>
        </right>
        <top style="double"/>
        <bottom style="double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66"/>
      <rgbColor rgb="00CC99FF"/>
      <rgbColor rgb="00FFCC99"/>
      <rgbColor rgb="003366FF"/>
      <rgbColor rgb="003DEB3D"/>
      <rgbColor rgb="00CCCC00"/>
      <rgbColor rgb="00FFCC00"/>
      <rgbColor rgb="00FF9900"/>
      <rgbColor rgb="00CC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7</xdr:row>
      <xdr:rowOff>66675</xdr:rowOff>
    </xdr:from>
    <xdr:to>
      <xdr:col>7</xdr:col>
      <xdr:colOff>1895475</xdr:colOff>
      <xdr:row>8</xdr:row>
      <xdr:rowOff>66675</xdr:rowOff>
    </xdr:to>
    <xdr:sp fLocksText="0">
      <xdr:nvSpPr>
        <xdr:cNvPr id="1" name="TextBox 4"/>
        <xdr:cNvSpPr txBox="1">
          <a:spLocks noChangeArrowheads="1"/>
        </xdr:cNvSpPr>
      </xdr:nvSpPr>
      <xdr:spPr>
        <a:xfrm>
          <a:off x="5010150" y="1200150"/>
          <a:ext cx="2286000" cy="2286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600" b="1" i="0" u="none" baseline="0"/>
            <a:t>RAPPEL  DE  COURS </a:t>
          </a:r>
        </a:p>
      </xdr:txBody>
    </xdr:sp>
    <xdr:clientData/>
  </xdr:twoCellAnchor>
  <xdr:twoCellAnchor>
    <xdr:from>
      <xdr:col>0</xdr:col>
      <xdr:colOff>114300</xdr:colOff>
      <xdr:row>84</xdr:row>
      <xdr:rowOff>9525</xdr:rowOff>
    </xdr:from>
    <xdr:to>
      <xdr:col>3</xdr:col>
      <xdr:colOff>628650</xdr:colOff>
      <xdr:row>94</xdr:row>
      <xdr:rowOff>9525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611600"/>
          <a:ext cx="2828925" cy="2286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66</xdr:row>
      <xdr:rowOff>47625</xdr:rowOff>
    </xdr:from>
    <xdr:to>
      <xdr:col>4</xdr:col>
      <xdr:colOff>219075</xdr:colOff>
      <xdr:row>73</xdr:row>
      <xdr:rowOff>38100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2839700"/>
          <a:ext cx="3228975" cy="1676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43</xdr:row>
      <xdr:rowOff>19050</xdr:rowOff>
    </xdr:from>
    <xdr:to>
      <xdr:col>3</xdr:col>
      <xdr:colOff>600075</xdr:colOff>
      <xdr:row>57</xdr:row>
      <xdr:rowOff>142875</xdr:rowOff>
    </xdr:to>
    <xdr:pic>
      <xdr:nvPicPr>
        <xdr:cNvPr id="4" name="Imag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8067675"/>
          <a:ext cx="2705100" cy="3143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171450</xdr:colOff>
      <xdr:row>25</xdr:row>
      <xdr:rowOff>104775</xdr:rowOff>
    </xdr:from>
    <xdr:to>
      <xdr:col>5</xdr:col>
      <xdr:colOff>466725</xdr:colOff>
      <xdr:row>35</xdr:row>
      <xdr:rowOff>57150</xdr:rowOff>
    </xdr:to>
    <xdr:pic>
      <xdr:nvPicPr>
        <xdr:cNvPr id="5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4476750"/>
          <a:ext cx="4152900" cy="2143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50</xdr:row>
      <xdr:rowOff>9525</xdr:rowOff>
    </xdr:from>
    <xdr:to>
      <xdr:col>3</xdr:col>
      <xdr:colOff>266700</xdr:colOff>
      <xdr:row>56</xdr:row>
      <xdr:rowOff>209550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0163175"/>
          <a:ext cx="1952625" cy="1695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504825</xdr:colOff>
      <xdr:row>31</xdr:row>
      <xdr:rowOff>142875</xdr:rowOff>
    </xdr:from>
    <xdr:to>
      <xdr:col>2</xdr:col>
      <xdr:colOff>361950</xdr:colOff>
      <xdr:row>39</xdr:row>
      <xdr:rowOff>142875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6115050"/>
          <a:ext cx="1381125" cy="1857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552450</xdr:colOff>
      <xdr:row>14</xdr:row>
      <xdr:rowOff>142875</xdr:rowOff>
    </xdr:from>
    <xdr:to>
      <xdr:col>4</xdr:col>
      <xdr:colOff>304800</xdr:colOff>
      <xdr:row>23</xdr:row>
      <xdr:rowOff>85725</xdr:rowOff>
    </xdr:to>
    <xdr:pic>
      <xdr:nvPicPr>
        <xdr:cNvPr id="3" name="Imag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2486025"/>
          <a:ext cx="2800350" cy="2105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600075</xdr:colOff>
      <xdr:row>66</xdr:row>
      <xdr:rowOff>57150</xdr:rowOff>
    </xdr:from>
    <xdr:to>
      <xdr:col>2</xdr:col>
      <xdr:colOff>647700</xdr:colOff>
      <xdr:row>74</xdr:row>
      <xdr:rowOff>95250</xdr:rowOff>
    </xdr:to>
    <xdr:pic>
      <xdr:nvPicPr>
        <xdr:cNvPr id="4" name="Imag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13830300"/>
          <a:ext cx="1571625" cy="2038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885825</xdr:colOff>
      <xdr:row>22</xdr:row>
      <xdr:rowOff>85725</xdr:rowOff>
    </xdr:from>
    <xdr:to>
      <xdr:col>9</xdr:col>
      <xdr:colOff>142875</xdr:colOff>
      <xdr:row>24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800975" y="6124575"/>
          <a:ext cx="428625" cy="419100"/>
        </a:xfrm>
        <a:prstGeom prst="smileyFace">
          <a:avLst>
            <a:gd name="adj" fmla="val 21805"/>
          </a:avLst>
        </a:prstGeom>
        <a:solidFill>
          <a:srgbClr val="FF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24</xdr:row>
      <xdr:rowOff>161925</xdr:rowOff>
    </xdr:from>
    <xdr:to>
      <xdr:col>8</xdr:col>
      <xdr:colOff>628650</xdr:colOff>
      <xdr:row>26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7162800" y="6705600"/>
          <a:ext cx="381000" cy="485775"/>
        </a:xfrm>
        <a:prstGeom prst="smileyFace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1</xdr:row>
      <xdr:rowOff>133350</xdr:rowOff>
    </xdr:from>
    <xdr:to>
      <xdr:col>11</xdr:col>
      <xdr:colOff>38100</xdr:colOff>
      <xdr:row>7</xdr:row>
      <xdr:rowOff>152400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810125" y="295275"/>
          <a:ext cx="3971925" cy="9906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2400" b="1" i="0" u="none" baseline="0"/>
            <a:t>
RAPPELS DE COURS</a:t>
          </a:r>
        </a:p>
      </xdr:txBody>
    </xdr:sp>
    <xdr:clientData/>
  </xdr:twoCellAnchor>
  <xdr:twoCellAnchor>
    <xdr:from>
      <xdr:col>8</xdr:col>
      <xdr:colOff>390525</xdr:colOff>
      <xdr:row>12</xdr:row>
      <xdr:rowOff>114300</xdr:rowOff>
    </xdr:from>
    <xdr:to>
      <xdr:col>14</xdr:col>
      <xdr:colOff>552450</xdr:colOff>
      <xdr:row>26</xdr:row>
      <xdr:rowOff>152400</xdr:rowOff>
    </xdr:to>
    <xdr:pic>
      <xdr:nvPicPr>
        <xdr:cNvPr id="2" name="Imag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2057400"/>
          <a:ext cx="5048250" cy="2609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276225</xdr:colOff>
      <xdr:row>32</xdr:row>
      <xdr:rowOff>9525</xdr:rowOff>
    </xdr:from>
    <xdr:to>
      <xdr:col>12</xdr:col>
      <xdr:colOff>590550</xdr:colOff>
      <xdr:row>39</xdr:row>
      <xdr:rowOff>47625</xdr:rowOff>
    </xdr:to>
    <xdr:pic>
      <xdr:nvPicPr>
        <xdr:cNvPr id="3" name="Imag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5591175"/>
          <a:ext cx="262890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AT128"/>
  <sheetViews>
    <sheetView showGridLines="0" tabSelected="1" workbookViewId="0" topLeftCell="A1">
      <selection activeCell="A3" sqref="A3"/>
    </sheetView>
  </sheetViews>
  <sheetFormatPr defaultColWidth="11.421875" defaultRowHeight="12.75"/>
  <cols>
    <col min="1" max="7" width="11.57421875" style="1" customWidth="1"/>
    <col min="8" max="8" width="28.57421875" style="1" customWidth="1"/>
    <col min="9" max="10" width="11.57421875" style="1" customWidth="1"/>
    <col min="11" max="11" width="11.57421875" style="2" customWidth="1"/>
    <col min="12" max="12" width="11.57421875" style="1" customWidth="1"/>
    <col min="13" max="18" width="11.57421875" style="3" customWidth="1"/>
    <col min="19" max="25" width="11.57421875" style="153" customWidth="1"/>
    <col min="26" max="30" width="11.57421875" style="1" customWidth="1"/>
    <col min="31" max="46" width="11.57421875" style="4" customWidth="1"/>
    <col min="47" max="16384" width="11.57421875" style="0" customWidth="1"/>
  </cols>
  <sheetData>
    <row r="1" ht="12.75"/>
    <row r="2" spans="4:12" ht="12.75">
      <c r="D2" s="339" t="s">
        <v>0</v>
      </c>
      <c r="E2" s="339"/>
      <c r="F2" s="339"/>
      <c r="G2" s="339"/>
      <c r="H2" s="339"/>
      <c r="I2" s="339"/>
      <c r="J2" s="339"/>
      <c r="K2" s="339"/>
      <c r="L2" s="339"/>
    </row>
    <row r="3" spans="4:12" ht="12.75">
      <c r="D3" s="339"/>
      <c r="E3" s="339"/>
      <c r="F3" s="339"/>
      <c r="G3" s="339"/>
      <c r="H3" s="339"/>
      <c r="I3" s="339"/>
      <c r="J3" s="339"/>
      <c r="K3" s="339"/>
      <c r="L3" s="339"/>
    </row>
    <row r="4" spans="4:12" ht="12.75">
      <c r="D4" s="339"/>
      <c r="E4" s="339"/>
      <c r="F4" s="339"/>
      <c r="G4" s="339"/>
      <c r="H4" s="339"/>
      <c r="I4" s="339"/>
      <c r="J4" s="339"/>
      <c r="K4" s="339"/>
      <c r="L4" s="339"/>
    </row>
    <row r="5" spans="4:12" ht="12.75">
      <c r="D5" s="339"/>
      <c r="E5" s="339"/>
      <c r="F5" s="339"/>
      <c r="G5" s="339"/>
      <c r="H5" s="339"/>
      <c r="I5" s="339"/>
      <c r="J5" s="339"/>
      <c r="K5" s="339"/>
      <c r="L5" s="339"/>
    </row>
    <row r="6" ht="12.75"/>
    <row r="7" ht="12.75"/>
    <row r="8" spans="1:4" ht="18">
      <c r="A8" s="5" t="s">
        <v>1</v>
      </c>
      <c r="B8" s="340" t="s">
        <v>79</v>
      </c>
      <c r="C8" s="340"/>
      <c r="D8" s="340"/>
    </row>
    <row r="9" spans="1:4" ht="18">
      <c r="A9" s="6"/>
      <c r="B9" s="6"/>
      <c r="C9" s="6"/>
      <c r="D9" s="6"/>
    </row>
    <row r="10" ht="12.75"/>
    <row r="11" ht="12.75"/>
    <row r="12" ht="12.75"/>
    <row r="13" ht="12.75"/>
    <row r="14" ht="12.75"/>
    <row r="15" spans="1:13" ht="12.75">
      <c r="A15" s="341" t="s">
        <v>2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</row>
    <row r="16" spans="1:13" ht="12.75">
      <c r="A16" s="341"/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</row>
    <row r="17" spans="1:5" ht="12.75">
      <c r="A17" s="342" t="s">
        <v>3</v>
      </c>
      <c r="B17" s="342"/>
      <c r="C17" s="342"/>
      <c r="D17" s="342"/>
      <c r="E17" s="342"/>
    </row>
    <row r="18" ht="12.75"/>
    <row r="19" spans="1:12" ht="15.75">
      <c r="A19" s="7" t="s">
        <v>4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10"/>
    </row>
    <row r="20" spans="1:12" ht="12.7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3"/>
      <c r="L20" s="14"/>
    </row>
    <row r="21" spans="1:12" ht="12.7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3"/>
      <c r="L21" s="14"/>
    </row>
    <row r="22" spans="1:15" ht="15.75">
      <c r="A22" s="11"/>
      <c r="B22" s="12"/>
      <c r="C22" s="12"/>
      <c r="D22" s="12"/>
      <c r="E22" s="337" t="s">
        <v>5</v>
      </c>
      <c r="F22" s="337"/>
      <c r="G22" s="337"/>
      <c r="H22" s="337"/>
      <c r="I22" s="336"/>
      <c r="J22" s="336"/>
      <c r="K22" s="336"/>
      <c r="L22" s="14"/>
      <c r="M22" s="338"/>
      <c r="N22" s="338"/>
      <c r="O22" s="338"/>
    </row>
    <row r="23" spans="1:15" ht="15.75">
      <c r="A23" s="11"/>
      <c r="B23" s="12"/>
      <c r="C23" s="12"/>
      <c r="D23" s="12"/>
      <c r="E23" s="15"/>
      <c r="F23" s="15"/>
      <c r="G23" s="15"/>
      <c r="H23" s="15"/>
      <c r="I23" s="15"/>
      <c r="J23" s="15"/>
      <c r="K23" s="18"/>
      <c r="L23" s="19"/>
      <c r="M23" s="17">
        <f>IF(AND(Q24=TRUE,Q25=FALSE),1,0)</f>
        <v>0</v>
      </c>
      <c r="N23" s="17"/>
      <c r="O23" s="17"/>
    </row>
    <row r="24" spans="1:17" ht="15.75">
      <c r="A24" s="11"/>
      <c r="B24" s="12"/>
      <c r="C24" s="12"/>
      <c r="D24" s="12"/>
      <c r="E24" s="15"/>
      <c r="F24" s="15" t="s">
        <v>6</v>
      </c>
      <c r="G24" s="15"/>
      <c r="H24" s="15"/>
      <c r="I24" s="336"/>
      <c r="J24" s="336"/>
      <c r="K24" s="336"/>
      <c r="L24" s="19"/>
      <c r="M24" s="17"/>
      <c r="N24" s="17"/>
      <c r="O24" s="17"/>
      <c r="Q24" s="3" t="b">
        <v>0</v>
      </c>
    </row>
    <row r="25" spans="1:17" ht="15.75">
      <c r="A25" s="11"/>
      <c r="B25" s="12"/>
      <c r="C25" s="12"/>
      <c r="D25" s="12"/>
      <c r="E25" s="15"/>
      <c r="F25" s="15" t="s">
        <v>7</v>
      </c>
      <c r="G25" s="15"/>
      <c r="H25" s="15"/>
      <c r="I25" s="15"/>
      <c r="J25" s="15"/>
      <c r="K25" s="18"/>
      <c r="L25" s="19"/>
      <c r="M25" s="17"/>
      <c r="N25" s="17"/>
      <c r="O25" s="17"/>
      <c r="Q25" s="3" t="b">
        <v>0</v>
      </c>
    </row>
    <row r="26" spans="1:12" ht="20.25">
      <c r="A26" s="11"/>
      <c r="B26" s="12"/>
      <c r="C26" s="12"/>
      <c r="D26" s="12"/>
      <c r="E26" s="15"/>
      <c r="F26" s="15"/>
      <c r="G26" s="20"/>
      <c r="H26" s="335" t="s">
        <v>8</v>
      </c>
      <c r="I26" s="335"/>
      <c r="J26" s="335"/>
      <c r="K26" s="13"/>
      <c r="L26" s="14"/>
    </row>
    <row r="27" spans="1:12" ht="12.7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3"/>
      <c r="L27" s="14"/>
    </row>
    <row r="28" spans="1:15" ht="20.25">
      <c r="A28" s="11"/>
      <c r="B28" s="12"/>
      <c r="C28" s="12"/>
      <c r="D28" s="12"/>
      <c r="E28" s="12"/>
      <c r="F28" s="12"/>
      <c r="G28" s="12"/>
      <c r="H28" s="336" t="s">
        <v>9</v>
      </c>
      <c r="I28" s="336"/>
      <c r="J28" s="336"/>
      <c r="K28" s="21"/>
      <c r="L28" s="14"/>
      <c r="M28" s="22">
        <f>IF(AND(M23=1,K28="B"),1,0)</f>
        <v>0</v>
      </c>
      <c r="O28" s="22"/>
    </row>
    <row r="29" spans="1:13" ht="20.25">
      <c r="A29" s="11"/>
      <c r="B29" s="12"/>
      <c r="C29" s="12"/>
      <c r="D29" s="12"/>
      <c r="E29" s="12"/>
      <c r="F29" s="12"/>
      <c r="G29" s="12"/>
      <c r="H29" s="16"/>
      <c r="I29" s="16"/>
      <c r="J29" s="16"/>
      <c r="K29" s="18"/>
      <c r="L29" s="14"/>
      <c r="M29" s="22"/>
    </row>
    <row r="30" spans="1:13" ht="20.25">
      <c r="A30" s="11"/>
      <c r="B30" s="12"/>
      <c r="C30" s="12"/>
      <c r="D30" s="12"/>
      <c r="E30" s="12"/>
      <c r="F30" s="12"/>
      <c r="G30" s="12"/>
      <c r="H30" s="336" t="s">
        <v>10</v>
      </c>
      <c r="I30" s="336"/>
      <c r="J30" s="336"/>
      <c r="K30" s="21"/>
      <c r="L30" s="14"/>
      <c r="M30" s="22">
        <f>IF(K30="[AC]",1,0)+IF(K30="[CA]",1,0)</f>
        <v>0</v>
      </c>
    </row>
    <row r="31" spans="1:12" ht="15.75">
      <c r="A31" s="11"/>
      <c r="B31" s="12"/>
      <c r="C31" s="12"/>
      <c r="D31" s="12"/>
      <c r="E31" s="12"/>
      <c r="F31" s="12"/>
      <c r="G31" s="12"/>
      <c r="H31" s="16"/>
      <c r="I31" s="16"/>
      <c r="J31" s="16"/>
      <c r="K31" s="18"/>
      <c r="L31" s="14"/>
    </row>
    <row r="32" spans="1:12" ht="15.75">
      <c r="A32" s="11"/>
      <c r="B32" s="12"/>
      <c r="C32" s="12"/>
      <c r="D32" s="12"/>
      <c r="E32" s="12"/>
      <c r="F32" s="12"/>
      <c r="G32" s="12"/>
      <c r="H32" s="16"/>
      <c r="I32" s="16"/>
      <c r="J32" s="16"/>
      <c r="K32" s="18"/>
      <c r="L32" s="14"/>
    </row>
    <row r="33" spans="1:12" ht="15.75">
      <c r="A33" s="11"/>
      <c r="B33" s="12"/>
      <c r="C33" s="12"/>
      <c r="D33" s="12"/>
      <c r="E33" s="12"/>
      <c r="F33" s="12"/>
      <c r="G33" s="12"/>
      <c r="H33" s="16"/>
      <c r="I33" s="16"/>
      <c r="J33" s="16"/>
      <c r="K33" s="18"/>
      <c r="L33" s="14"/>
    </row>
    <row r="34" spans="1:12" ht="15.75">
      <c r="A34" s="11"/>
      <c r="B34" s="12"/>
      <c r="C34" s="12"/>
      <c r="D34" s="12"/>
      <c r="E34" s="12"/>
      <c r="F34" s="12"/>
      <c r="G34" s="12"/>
      <c r="H34" s="16"/>
      <c r="I34" s="16"/>
      <c r="J34" s="16"/>
      <c r="K34" s="18"/>
      <c r="L34" s="14"/>
    </row>
    <row r="35" spans="1:12" ht="15.75">
      <c r="A35" s="11"/>
      <c r="B35" s="12"/>
      <c r="C35" s="12"/>
      <c r="D35" s="12"/>
      <c r="E35" s="12"/>
      <c r="F35" s="12"/>
      <c r="G35" s="12"/>
      <c r="H35" s="16"/>
      <c r="I35" s="16"/>
      <c r="J35" s="16"/>
      <c r="K35" s="18"/>
      <c r="L35" s="14"/>
    </row>
    <row r="36" spans="1:12" ht="15.75">
      <c r="A36" s="11"/>
      <c r="B36" s="12"/>
      <c r="C36" s="12"/>
      <c r="D36" s="12"/>
      <c r="E36" s="12"/>
      <c r="F36" s="12"/>
      <c r="G36" s="12"/>
      <c r="H36" s="16"/>
      <c r="I36" s="16"/>
      <c r="J36" s="16"/>
      <c r="K36" s="18"/>
      <c r="L36" s="14"/>
    </row>
    <row r="37" spans="1:12" ht="15.75">
      <c r="A37" s="11"/>
      <c r="B37" s="12"/>
      <c r="C37" s="12"/>
      <c r="D37" s="12"/>
      <c r="E37" s="12"/>
      <c r="F37" s="12"/>
      <c r="G37" s="12"/>
      <c r="H37" s="16"/>
      <c r="I37" s="16"/>
      <c r="J37" s="16"/>
      <c r="K37" s="18"/>
      <c r="L37" s="14"/>
    </row>
    <row r="38" spans="1:12" ht="15.75">
      <c r="A38" s="23"/>
      <c r="B38" s="24"/>
      <c r="C38" s="24"/>
      <c r="D38" s="24"/>
      <c r="E38" s="24"/>
      <c r="F38" s="24"/>
      <c r="G38" s="24"/>
      <c r="H38" s="25"/>
      <c r="I38" s="25"/>
      <c r="J38" s="25"/>
      <c r="K38" s="26"/>
      <c r="L38" s="27"/>
    </row>
    <row r="39" spans="8:11" ht="15.75">
      <c r="H39" s="330"/>
      <c r="I39" s="330"/>
      <c r="J39" s="330"/>
      <c r="K39" s="29"/>
    </row>
    <row r="41" spans="1:12" ht="15.75">
      <c r="A41" s="30" t="s">
        <v>11</v>
      </c>
      <c r="B41" s="31"/>
      <c r="C41" s="31"/>
      <c r="D41" s="31"/>
      <c r="E41" s="31"/>
      <c r="F41" s="31"/>
      <c r="G41" s="31"/>
      <c r="H41" s="31"/>
      <c r="I41" s="31"/>
      <c r="J41" s="31"/>
      <c r="K41" s="32"/>
      <c r="L41" s="33"/>
    </row>
    <row r="42" spans="1:12" ht="12.75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6"/>
      <c r="L42" s="37"/>
    </row>
    <row r="43" spans="1:12" ht="12.75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6"/>
      <c r="L43" s="37"/>
    </row>
    <row r="44" spans="1:12" ht="15.75">
      <c r="A44" s="34"/>
      <c r="B44" s="35"/>
      <c r="C44" s="35"/>
      <c r="D44" s="35"/>
      <c r="E44" s="38" t="s">
        <v>5</v>
      </c>
      <c r="F44" s="38"/>
      <c r="G44" s="38"/>
      <c r="H44" s="38"/>
      <c r="I44" s="39"/>
      <c r="J44" s="38"/>
      <c r="K44" s="40"/>
      <c r="L44" s="37"/>
    </row>
    <row r="45" spans="1:17" ht="15.75">
      <c r="A45" s="34"/>
      <c r="B45" s="35"/>
      <c r="C45" s="35"/>
      <c r="D45" s="35"/>
      <c r="E45" s="38"/>
      <c r="F45" s="38"/>
      <c r="G45" s="38"/>
      <c r="H45" s="38"/>
      <c r="I45" s="38"/>
      <c r="J45" s="38"/>
      <c r="K45" s="40"/>
      <c r="L45" s="41"/>
      <c r="O45" s="3">
        <f>IF(AND(Q45=FALSE,Q46=TRUE),1,0)</f>
        <v>0</v>
      </c>
      <c r="Q45" s="3" t="b">
        <v>0</v>
      </c>
    </row>
    <row r="46" spans="1:17" ht="15.75">
      <c r="A46" s="34"/>
      <c r="B46" s="35"/>
      <c r="C46" s="35"/>
      <c r="D46" s="35"/>
      <c r="E46" s="38"/>
      <c r="F46" s="38" t="s">
        <v>6</v>
      </c>
      <c r="G46" s="38"/>
      <c r="H46" s="38"/>
      <c r="I46" s="39"/>
      <c r="J46" s="38"/>
      <c r="K46" s="40"/>
      <c r="L46" s="41"/>
      <c r="Q46" s="3" t="b">
        <v>0</v>
      </c>
    </row>
    <row r="47" spans="1:16" ht="20.25">
      <c r="A47" s="34"/>
      <c r="B47" s="35"/>
      <c r="C47" s="35"/>
      <c r="D47" s="35"/>
      <c r="E47" s="38"/>
      <c r="F47" s="38" t="s">
        <v>7</v>
      </c>
      <c r="G47" s="38"/>
      <c r="H47" s="38"/>
      <c r="I47" s="38"/>
      <c r="J47" s="38"/>
      <c r="K47" s="40"/>
      <c r="L47" s="41"/>
      <c r="P47" s="22"/>
    </row>
    <row r="48" spans="1:12" ht="20.25">
      <c r="A48" s="34"/>
      <c r="B48" s="35"/>
      <c r="C48" s="35"/>
      <c r="D48" s="35"/>
      <c r="E48" s="38"/>
      <c r="F48" s="38"/>
      <c r="G48" s="333" t="s">
        <v>12</v>
      </c>
      <c r="H48" s="333"/>
      <c r="I48" s="333"/>
      <c r="J48" s="333"/>
      <c r="K48" s="36"/>
      <c r="L48" s="37"/>
    </row>
    <row r="49" spans="1:12" ht="12.7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6"/>
      <c r="L49" s="37"/>
    </row>
    <row r="50" spans="1:13" ht="19.5">
      <c r="A50" s="34"/>
      <c r="B50" s="35"/>
      <c r="C50" s="35"/>
      <c r="D50" s="35"/>
      <c r="E50" s="35"/>
      <c r="F50" s="334" t="s">
        <v>13</v>
      </c>
      <c r="G50" s="334"/>
      <c r="H50" s="334"/>
      <c r="I50" s="334"/>
      <c r="J50" s="334"/>
      <c r="K50" s="21"/>
      <c r="L50" s="37"/>
      <c r="M50" s="42">
        <f>IF(AND(K50=0,O45=1),1,0)</f>
        <v>0</v>
      </c>
    </row>
    <row r="51" spans="1:13" ht="19.5">
      <c r="A51" s="34"/>
      <c r="B51" s="35"/>
      <c r="C51" s="35"/>
      <c r="D51" s="35"/>
      <c r="E51" s="35"/>
      <c r="F51" s="35"/>
      <c r="G51" s="38"/>
      <c r="H51" s="39"/>
      <c r="I51" s="39"/>
      <c r="J51" s="38"/>
      <c r="K51" s="40"/>
      <c r="L51" s="37"/>
      <c r="M51" s="42"/>
    </row>
    <row r="52" spans="1:13" ht="19.5">
      <c r="A52" s="34"/>
      <c r="B52" s="35"/>
      <c r="C52" s="35"/>
      <c r="D52" s="35"/>
      <c r="E52" s="35"/>
      <c r="F52" s="35"/>
      <c r="G52" s="334" t="s">
        <v>10</v>
      </c>
      <c r="H52" s="334"/>
      <c r="I52" s="334"/>
      <c r="J52" s="334"/>
      <c r="K52" s="21"/>
      <c r="L52" s="37"/>
      <c r="M52" s="42">
        <f>IF(AND(K52=0,O45=1),1,0)</f>
        <v>0</v>
      </c>
    </row>
    <row r="53" spans="1:12" ht="15.75">
      <c r="A53" s="34"/>
      <c r="B53" s="35"/>
      <c r="C53" s="35"/>
      <c r="D53" s="35"/>
      <c r="E53" s="35"/>
      <c r="F53" s="35"/>
      <c r="G53" s="39"/>
      <c r="H53" s="39"/>
      <c r="I53" s="39"/>
      <c r="J53" s="38"/>
      <c r="K53" s="40"/>
      <c r="L53" s="37"/>
    </row>
    <row r="54" spans="1:12" ht="15.75">
      <c r="A54" s="34"/>
      <c r="B54" s="35"/>
      <c r="C54" s="35"/>
      <c r="D54" s="35"/>
      <c r="E54" s="35"/>
      <c r="F54" s="35"/>
      <c r="G54" s="39"/>
      <c r="H54" s="39"/>
      <c r="I54" s="39"/>
      <c r="J54" s="38"/>
      <c r="K54" s="40"/>
      <c r="L54" s="37"/>
    </row>
    <row r="55" spans="1:12" ht="15.75">
      <c r="A55" s="34"/>
      <c r="B55" s="35"/>
      <c r="C55" s="35"/>
      <c r="D55" s="35"/>
      <c r="E55" s="35"/>
      <c r="F55" s="35"/>
      <c r="G55" s="39"/>
      <c r="H55" s="39"/>
      <c r="I55" s="39"/>
      <c r="J55" s="38"/>
      <c r="K55" s="40"/>
      <c r="L55" s="37"/>
    </row>
    <row r="56" spans="1:12" ht="15.75">
      <c r="A56" s="34"/>
      <c r="B56" s="35"/>
      <c r="C56" s="35"/>
      <c r="D56" s="35"/>
      <c r="E56" s="35"/>
      <c r="F56" s="35"/>
      <c r="G56" s="39"/>
      <c r="H56" s="39"/>
      <c r="I56" s="39"/>
      <c r="J56" s="38"/>
      <c r="K56" s="40"/>
      <c r="L56" s="37"/>
    </row>
    <row r="57" spans="1:12" ht="15.75">
      <c r="A57" s="34"/>
      <c r="B57" s="35"/>
      <c r="C57" s="35"/>
      <c r="D57" s="35"/>
      <c r="E57" s="35"/>
      <c r="F57" s="35"/>
      <c r="G57" s="39"/>
      <c r="H57" s="39"/>
      <c r="I57" s="39"/>
      <c r="J57" s="38"/>
      <c r="K57" s="40"/>
      <c r="L57" s="37"/>
    </row>
    <row r="58" spans="1:12" ht="15.75">
      <c r="A58" s="34"/>
      <c r="B58" s="35"/>
      <c r="C58" s="35"/>
      <c r="D58" s="35"/>
      <c r="E58" s="35"/>
      <c r="F58" s="35"/>
      <c r="G58" s="39"/>
      <c r="H58" s="39"/>
      <c r="I58" s="39"/>
      <c r="J58" s="38"/>
      <c r="K58" s="40"/>
      <c r="L58" s="37"/>
    </row>
    <row r="59" spans="1:12" ht="15.75">
      <c r="A59" s="43"/>
      <c r="B59" s="44"/>
      <c r="C59" s="44"/>
      <c r="D59" s="44"/>
      <c r="E59" s="44"/>
      <c r="F59" s="44"/>
      <c r="G59" s="45"/>
      <c r="H59" s="45"/>
      <c r="I59" s="45"/>
      <c r="J59" s="46"/>
      <c r="K59" s="47"/>
      <c r="L59" s="48"/>
    </row>
    <row r="60" spans="7:11" ht="15.75">
      <c r="G60" s="28"/>
      <c r="H60" s="28"/>
      <c r="I60" s="28"/>
      <c r="J60" s="49"/>
      <c r="K60" s="29"/>
    </row>
    <row r="61" spans="7:11" ht="15.75">
      <c r="G61" s="28"/>
      <c r="H61" s="28"/>
      <c r="I61" s="28"/>
      <c r="J61" s="49"/>
      <c r="K61" s="29"/>
    </row>
    <row r="62" spans="1:12" ht="15.75">
      <c r="A62" s="50" t="s">
        <v>14</v>
      </c>
      <c r="B62" s="51"/>
      <c r="C62" s="51"/>
      <c r="D62" s="51"/>
      <c r="E62" s="51"/>
      <c r="F62" s="51"/>
      <c r="G62" s="51"/>
      <c r="H62" s="51"/>
      <c r="I62" s="51"/>
      <c r="J62" s="51"/>
      <c r="K62" s="52"/>
      <c r="L62" s="53"/>
    </row>
    <row r="63" spans="1:12" ht="12.7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6"/>
      <c r="L63" s="57"/>
    </row>
    <row r="64" spans="1:12" ht="12.7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6"/>
      <c r="L64" s="57"/>
    </row>
    <row r="65" spans="1:12" ht="15.75">
      <c r="A65" s="54"/>
      <c r="B65" s="55"/>
      <c r="C65" s="55"/>
      <c r="D65" s="55"/>
      <c r="E65" s="58" t="s">
        <v>5</v>
      </c>
      <c r="F65" s="58"/>
      <c r="G65" s="58"/>
      <c r="H65" s="58"/>
      <c r="I65" s="59"/>
      <c r="J65" s="58"/>
      <c r="K65" s="60"/>
      <c r="L65" s="57"/>
    </row>
    <row r="66" spans="1:12" ht="15.75">
      <c r="A66" s="54"/>
      <c r="B66" s="55"/>
      <c r="C66" s="55"/>
      <c r="D66" s="55"/>
      <c r="E66" s="58"/>
      <c r="F66" s="58"/>
      <c r="G66" s="58"/>
      <c r="H66" s="58"/>
      <c r="I66" s="58"/>
      <c r="J66" s="58"/>
      <c r="K66" s="60"/>
      <c r="L66" s="61"/>
    </row>
    <row r="67" spans="1:12" ht="15.75">
      <c r="A67" s="54"/>
      <c r="B67" s="55"/>
      <c r="C67" s="55"/>
      <c r="D67" s="55"/>
      <c r="E67" s="58"/>
      <c r="F67" s="58" t="s">
        <v>6</v>
      </c>
      <c r="G67" s="58"/>
      <c r="H67" s="58"/>
      <c r="I67" s="59"/>
      <c r="J67" s="58"/>
      <c r="K67" s="60"/>
      <c r="L67" s="61"/>
    </row>
    <row r="68" spans="1:17" ht="15.75">
      <c r="A68" s="54"/>
      <c r="B68" s="55"/>
      <c r="C68" s="55"/>
      <c r="D68" s="55"/>
      <c r="E68" s="58"/>
      <c r="F68" s="58" t="s">
        <v>7</v>
      </c>
      <c r="G68" s="58"/>
      <c r="H68" s="58"/>
      <c r="I68" s="58"/>
      <c r="J68" s="58"/>
      <c r="K68" s="60"/>
      <c r="L68" s="61"/>
      <c r="Q68" s="3" t="b">
        <v>0</v>
      </c>
    </row>
    <row r="69" spans="1:17" ht="20.25">
      <c r="A69" s="54"/>
      <c r="B69" s="55"/>
      <c r="C69" s="55"/>
      <c r="D69" s="55"/>
      <c r="E69" s="58"/>
      <c r="F69" s="58"/>
      <c r="G69" s="58"/>
      <c r="H69" s="62" t="s">
        <v>15</v>
      </c>
      <c r="I69" s="55"/>
      <c r="J69" s="55"/>
      <c r="K69" s="56"/>
      <c r="L69" s="57"/>
      <c r="Q69" s="3" t="b">
        <v>0</v>
      </c>
    </row>
    <row r="70" spans="1:16" ht="20.25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6"/>
      <c r="L70" s="57"/>
      <c r="P70" s="22">
        <f>IF(AND(Q68=TRUE,Q69=FALSE),1,0)</f>
        <v>0</v>
      </c>
    </row>
    <row r="71" spans="1:13" ht="20.25">
      <c r="A71" s="54"/>
      <c r="B71" s="55"/>
      <c r="C71" s="55"/>
      <c r="D71" s="55"/>
      <c r="E71" s="55"/>
      <c r="F71" s="55"/>
      <c r="G71" s="55"/>
      <c r="H71" s="331" t="s">
        <v>16</v>
      </c>
      <c r="I71" s="331"/>
      <c r="J71" s="331"/>
      <c r="K71" s="21"/>
      <c r="L71" s="57"/>
      <c r="M71" s="22">
        <f>IF(K71="A",1,0)</f>
        <v>0</v>
      </c>
    </row>
    <row r="72" spans="1:13" ht="20.25">
      <c r="A72" s="54"/>
      <c r="B72" s="55"/>
      <c r="C72" s="55"/>
      <c r="D72" s="55"/>
      <c r="E72" s="55"/>
      <c r="F72" s="55"/>
      <c r="G72" s="55"/>
      <c r="H72" s="59"/>
      <c r="I72" s="59"/>
      <c r="J72" s="59"/>
      <c r="K72" s="60"/>
      <c r="L72" s="57"/>
      <c r="M72" s="22"/>
    </row>
    <row r="73" spans="1:13" ht="20.25">
      <c r="A73" s="54"/>
      <c r="B73" s="55"/>
      <c r="C73" s="55"/>
      <c r="D73" s="55"/>
      <c r="E73" s="55"/>
      <c r="F73" s="55"/>
      <c r="G73" s="55"/>
      <c r="H73" s="331" t="s">
        <v>10</v>
      </c>
      <c r="I73" s="331"/>
      <c r="J73" s="331"/>
      <c r="K73" s="21"/>
      <c r="L73" s="57"/>
      <c r="M73" s="22">
        <f>IF(K73="[BC]",1,0)+IF(K73="[CB]",1,0)</f>
        <v>0</v>
      </c>
    </row>
    <row r="74" spans="1:12" ht="15.75">
      <c r="A74" s="54"/>
      <c r="B74" s="55"/>
      <c r="C74" s="55"/>
      <c r="D74" s="55"/>
      <c r="E74" s="55"/>
      <c r="F74" s="55"/>
      <c r="G74" s="55"/>
      <c r="H74" s="59"/>
      <c r="I74" s="59"/>
      <c r="J74" s="59"/>
      <c r="K74" s="60"/>
      <c r="L74" s="57"/>
    </row>
    <row r="75" spans="1:12" ht="15.75">
      <c r="A75" s="54"/>
      <c r="B75" s="55"/>
      <c r="C75" s="55"/>
      <c r="D75" s="55"/>
      <c r="E75" s="55"/>
      <c r="F75" s="55"/>
      <c r="G75" s="55"/>
      <c r="H75" s="59"/>
      <c r="I75" s="59"/>
      <c r="J75" s="59"/>
      <c r="K75" s="60"/>
      <c r="L75" s="57"/>
    </row>
    <row r="76" spans="1:12" ht="15.75">
      <c r="A76" s="54"/>
      <c r="B76" s="55"/>
      <c r="C76" s="55"/>
      <c r="D76" s="55"/>
      <c r="E76" s="55"/>
      <c r="F76" s="55"/>
      <c r="G76" s="55"/>
      <c r="H76" s="59"/>
      <c r="I76" s="59"/>
      <c r="J76" s="59"/>
      <c r="K76" s="60"/>
      <c r="L76" s="57"/>
    </row>
    <row r="77" spans="1:12" ht="15.75">
      <c r="A77" s="54"/>
      <c r="B77" s="55"/>
      <c r="C77" s="55"/>
      <c r="D77" s="55"/>
      <c r="E77" s="55"/>
      <c r="F77" s="55"/>
      <c r="G77" s="55"/>
      <c r="H77" s="59"/>
      <c r="I77" s="59"/>
      <c r="J77" s="59"/>
      <c r="K77" s="60"/>
      <c r="L77" s="57"/>
    </row>
    <row r="78" spans="1:12" ht="15.75">
      <c r="A78" s="54"/>
      <c r="B78" s="55"/>
      <c r="C78" s="55"/>
      <c r="D78" s="55"/>
      <c r="E78" s="55"/>
      <c r="F78" s="55"/>
      <c r="G78" s="55"/>
      <c r="H78" s="59"/>
      <c r="I78" s="59"/>
      <c r="J78" s="59"/>
      <c r="K78" s="60"/>
      <c r="L78" s="57"/>
    </row>
    <row r="79" spans="1:12" ht="15.75">
      <c r="A79" s="63"/>
      <c r="B79" s="64"/>
      <c r="C79" s="64"/>
      <c r="D79" s="64"/>
      <c r="E79" s="64"/>
      <c r="F79" s="64"/>
      <c r="G79" s="64"/>
      <c r="H79" s="65"/>
      <c r="I79" s="65"/>
      <c r="J79" s="65"/>
      <c r="K79" s="66"/>
      <c r="L79" s="67"/>
    </row>
    <row r="80" spans="1:46" s="1" customFormat="1" ht="15.75">
      <c r="A80" s="68"/>
      <c r="B80" s="68"/>
      <c r="C80" s="68"/>
      <c r="D80" s="68"/>
      <c r="E80" s="68"/>
      <c r="F80" s="68"/>
      <c r="G80" s="68"/>
      <c r="H80" s="69"/>
      <c r="I80" s="69"/>
      <c r="J80" s="69"/>
      <c r="K80" s="70"/>
      <c r="L80" s="68"/>
      <c r="M80" s="3"/>
      <c r="N80" s="3"/>
      <c r="O80" s="3"/>
      <c r="P80" s="3"/>
      <c r="Q80" s="3"/>
      <c r="R80" s="3"/>
      <c r="S80" s="153"/>
      <c r="T80" s="153"/>
      <c r="U80" s="153"/>
      <c r="V80" s="153"/>
      <c r="W80" s="153"/>
      <c r="X80" s="153"/>
      <c r="Y80" s="153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</row>
    <row r="81" spans="1:46" s="1" customFormat="1" ht="15.75">
      <c r="A81" s="68"/>
      <c r="B81" s="68"/>
      <c r="C81" s="68"/>
      <c r="D81" s="68"/>
      <c r="E81" s="68"/>
      <c r="F81" s="68"/>
      <c r="G81" s="68"/>
      <c r="H81" s="69"/>
      <c r="I81" s="69"/>
      <c r="J81" s="69"/>
      <c r="K81" s="70"/>
      <c r="L81" s="68"/>
      <c r="M81" s="3"/>
      <c r="N81" s="3"/>
      <c r="O81" s="3"/>
      <c r="P81" s="3"/>
      <c r="Q81" s="3"/>
      <c r="R81" s="3"/>
      <c r="S81" s="153"/>
      <c r="T81" s="153"/>
      <c r="U81" s="153"/>
      <c r="V81" s="153"/>
      <c r="W81" s="153"/>
      <c r="X81" s="153"/>
      <c r="Y81" s="153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</row>
    <row r="82" spans="1:12" ht="15.75">
      <c r="A82" s="71" t="s">
        <v>17</v>
      </c>
      <c r="B82" s="72"/>
      <c r="C82" s="72"/>
      <c r="D82" s="72"/>
      <c r="E82" s="72"/>
      <c r="F82" s="72"/>
      <c r="G82" s="72"/>
      <c r="H82" s="72"/>
      <c r="I82" s="72"/>
      <c r="J82" s="72"/>
      <c r="K82" s="73"/>
      <c r="L82" s="74"/>
    </row>
    <row r="83" spans="1:12" ht="12.75">
      <c r="A83" s="75"/>
      <c r="B83" s="76"/>
      <c r="C83" s="76"/>
      <c r="D83" s="76"/>
      <c r="E83" s="76"/>
      <c r="F83" s="76"/>
      <c r="G83" s="76"/>
      <c r="H83" s="76"/>
      <c r="I83" s="76"/>
      <c r="J83" s="76"/>
      <c r="K83" s="77"/>
      <c r="L83" s="78"/>
    </row>
    <row r="84" spans="1:12" ht="12.75">
      <c r="A84" s="75"/>
      <c r="B84" s="76"/>
      <c r="C84" s="76"/>
      <c r="D84" s="76"/>
      <c r="E84" s="76"/>
      <c r="F84" s="76"/>
      <c r="G84" s="76"/>
      <c r="H84" s="76"/>
      <c r="I84" s="76"/>
      <c r="J84" s="76"/>
      <c r="K84" s="77"/>
      <c r="L84" s="78"/>
    </row>
    <row r="85" spans="1:12" ht="15.75">
      <c r="A85" s="75"/>
      <c r="B85" s="76"/>
      <c r="C85" s="76"/>
      <c r="D85" s="76"/>
      <c r="E85" s="79" t="s">
        <v>18</v>
      </c>
      <c r="F85" s="79"/>
      <c r="G85" s="79"/>
      <c r="H85" s="79"/>
      <c r="I85" s="80"/>
      <c r="J85" s="79"/>
      <c r="K85" s="81"/>
      <c r="L85" s="78"/>
    </row>
    <row r="86" spans="1:12" ht="15.75">
      <c r="A86" s="75"/>
      <c r="B86" s="76"/>
      <c r="C86" s="76"/>
      <c r="D86" s="76"/>
      <c r="E86" s="79"/>
      <c r="F86" s="79"/>
      <c r="G86" s="79"/>
      <c r="H86" s="79"/>
      <c r="I86" s="79"/>
      <c r="J86" s="79"/>
      <c r="K86" s="81"/>
      <c r="L86" s="82"/>
    </row>
    <row r="87" spans="1:17" ht="15.75">
      <c r="A87" s="75"/>
      <c r="B87" s="76"/>
      <c r="C87" s="76"/>
      <c r="D87" s="76"/>
      <c r="E87" s="79"/>
      <c r="F87" s="79" t="s">
        <v>6</v>
      </c>
      <c r="G87" s="79"/>
      <c r="H87" s="79"/>
      <c r="I87" s="80"/>
      <c r="J87" s="79"/>
      <c r="K87" s="81"/>
      <c r="L87" s="82"/>
      <c r="Q87" s="3" t="b">
        <v>0</v>
      </c>
    </row>
    <row r="88" spans="1:12" ht="15.75">
      <c r="A88" s="75"/>
      <c r="B88" s="76"/>
      <c r="C88" s="76"/>
      <c r="D88" s="76"/>
      <c r="E88" s="79"/>
      <c r="F88" s="79" t="s">
        <v>7</v>
      </c>
      <c r="G88" s="79"/>
      <c r="H88" s="79"/>
      <c r="I88" s="79"/>
      <c r="J88" s="79"/>
      <c r="K88" s="81"/>
      <c r="L88" s="82"/>
    </row>
    <row r="89" spans="1:17" ht="20.25">
      <c r="A89" s="75"/>
      <c r="B89" s="76"/>
      <c r="C89" s="76"/>
      <c r="D89" s="76"/>
      <c r="E89" s="79"/>
      <c r="F89" s="79"/>
      <c r="G89" s="79"/>
      <c r="H89" s="83" t="s">
        <v>15</v>
      </c>
      <c r="I89" s="76"/>
      <c r="J89" s="76"/>
      <c r="K89" s="77"/>
      <c r="L89" s="78"/>
      <c r="P89" s="3">
        <f>IF(AND(Q87=TRUE,Q89=FALSE),1,0)</f>
        <v>0</v>
      </c>
      <c r="Q89" s="3" t="b">
        <v>0</v>
      </c>
    </row>
    <row r="90" spans="1:16" ht="20.25">
      <c r="A90" s="75"/>
      <c r="B90" s="76"/>
      <c r="C90" s="76"/>
      <c r="D90" s="76"/>
      <c r="E90" s="76"/>
      <c r="F90" s="76"/>
      <c r="G90" s="76"/>
      <c r="H90" s="76"/>
      <c r="I90" s="76"/>
      <c r="J90" s="76"/>
      <c r="K90" s="77"/>
      <c r="L90" s="78"/>
      <c r="P90" s="22"/>
    </row>
    <row r="91" spans="1:13" ht="20.25">
      <c r="A91" s="75"/>
      <c r="B91" s="76"/>
      <c r="C91" s="76"/>
      <c r="D91" s="76"/>
      <c r="E91" s="76"/>
      <c r="F91" s="76"/>
      <c r="G91" s="76"/>
      <c r="H91" s="332" t="s">
        <v>19</v>
      </c>
      <c r="I91" s="332"/>
      <c r="J91" s="332"/>
      <c r="K91" s="21"/>
      <c r="L91" s="78"/>
      <c r="M91" s="22">
        <f>IF(K91="A",1,0)</f>
        <v>0</v>
      </c>
    </row>
    <row r="92" spans="1:13" ht="20.25">
      <c r="A92" s="75"/>
      <c r="B92" s="76"/>
      <c r="C92" s="76"/>
      <c r="D92" s="76"/>
      <c r="E92" s="76"/>
      <c r="F92" s="76"/>
      <c r="G92" s="76"/>
      <c r="H92" s="80"/>
      <c r="I92" s="80"/>
      <c r="J92" s="80"/>
      <c r="K92" s="81"/>
      <c r="L92" s="78"/>
      <c r="M92" s="22"/>
    </row>
    <row r="93" spans="1:13" ht="20.25">
      <c r="A93" s="75"/>
      <c r="B93" s="76"/>
      <c r="C93" s="76"/>
      <c r="D93" s="76"/>
      <c r="E93" s="76"/>
      <c r="F93" s="76"/>
      <c r="G93" s="76"/>
      <c r="H93" s="332" t="s">
        <v>10</v>
      </c>
      <c r="I93" s="332"/>
      <c r="J93" s="332"/>
      <c r="K93" s="21"/>
      <c r="L93" s="78"/>
      <c r="M93" s="22">
        <f>IF(K93="[BC]",1,0)+IF(K93="[CB]",1,0)</f>
        <v>0</v>
      </c>
    </row>
    <row r="94" spans="1:12" ht="15.75">
      <c r="A94" s="75"/>
      <c r="B94" s="76"/>
      <c r="C94" s="76"/>
      <c r="D94" s="76"/>
      <c r="E94" s="76"/>
      <c r="F94" s="76"/>
      <c r="G94" s="76"/>
      <c r="H94" s="80"/>
      <c r="I94" s="80"/>
      <c r="J94" s="80"/>
      <c r="K94" s="81"/>
      <c r="L94" s="78"/>
    </row>
    <row r="95" spans="1:12" ht="15.75">
      <c r="A95" s="75"/>
      <c r="B95" s="76"/>
      <c r="C95" s="76"/>
      <c r="D95" s="76"/>
      <c r="E95" s="76"/>
      <c r="F95" s="76"/>
      <c r="G95" s="76"/>
      <c r="H95" s="80"/>
      <c r="I95" s="80"/>
      <c r="J95" s="80"/>
      <c r="K95" s="81"/>
      <c r="L95" s="78"/>
    </row>
    <row r="96" spans="1:12" ht="15.75">
      <c r="A96" s="84"/>
      <c r="B96" s="85"/>
      <c r="C96" s="85"/>
      <c r="D96" s="85"/>
      <c r="E96" s="85"/>
      <c r="F96" s="85"/>
      <c r="G96" s="85"/>
      <c r="H96" s="86"/>
      <c r="I96" s="86"/>
      <c r="J96" s="86"/>
      <c r="K96" s="87"/>
      <c r="L96" s="88"/>
    </row>
    <row r="97" spans="8:11" ht="15.75">
      <c r="H97" s="28"/>
      <c r="I97" s="28"/>
      <c r="J97" s="28"/>
      <c r="K97" s="29"/>
    </row>
    <row r="98" spans="8:11" ht="15.75">
      <c r="H98" s="28"/>
      <c r="I98" s="28"/>
      <c r="J98" s="28"/>
      <c r="K98" s="29"/>
    </row>
    <row r="99" spans="8:11" ht="15.75">
      <c r="H99" s="28"/>
      <c r="I99" s="28"/>
      <c r="J99" s="28"/>
      <c r="K99" s="29"/>
    </row>
    <row r="100" ht="15.75">
      <c r="A100" s="89"/>
    </row>
    <row r="103" spans="5:11" ht="15.75">
      <c r="E103" s="49"/>
      <c r="F103" s="49"/>
      <c r="G103" s="49"/>
      <c r="H103" s="49"/>
      <c r="I103" s="28"/>
      <c r="J103" s="49"/>
      <c r="K103" s="29"/>
    </row>
    <row r="104" spans="5:12" ht="15.75">
      <c r="E104" s="49"/>
      <c r="F104" s="49"/>
      <c r="G104" s="49"/>
      <c r="H104" s="49"/>
      <c r="I104" s="49"/>
      <c r="J104" s="49"/>
      <c r="K104" s="29"/>
      <c r="L104" s="49"/>
    </row>
    <row r="105" spans="5:12" ht="15.75">
      <c r="E105" s="49"/>
      <c r="F105" s="49"/>
      <c r="G105" s="49"/>
      <c r="H105" s="49"/>
      <c r="I105" s="28"/>
      <c r="J105" s="49"/>
      <c r="K105" s="29"/>
      <c r="L105" s="49"/>
    </row>
    <row r="106" spans="5:12" ht="15.75">
      <c r="E106" s="49"/>
      <c r="F106" s="49"/>
      <c r="G106" s="49"/>
      <c r="H106" s="49"/>
      <c r="I106" s="49"/>
      <c r="J106" s="49"/>
      <c r="K106" s="29"/>
      <c r="L106" s="49"/>
    </row>
    <row r="107" spans="5:8" ht="15.75">
      <c r="E107" s="49"/>
      <c r="F107" s="49"/>
      <c r="G107" s="49"/>
      <c r="H107" s="90"/>
    </row>
    <row r="109" spans="8:11" ht="15.75">
      <c r="H109" s="330"/>
      <c r="I109" s="330"/>
      <c r="J109" s="330"/>
      <c r="K109" s="29"/>
    </row>
    <row r="110" spans="8:11" ht="15.75">
      <c r="H110" s="28"/>
      <c r="I110" s="28"/>
      <c r="J110" s="28"/>
      <c r="K110" s="29"/>
    </row>
    <row r="111" spans="8:11" ht="15.75">
      <c r="H111" s="330"/>
      <c r="I111" s="330"/>
      <c r="J111" s="330"/>
      <c r="K111" s="29"/>
    </row>
    <row r="112" spans="8:10" ht="15.75">
      <c r="H112" s="28"/>
      <c r="I112" s="28"/>
      <c r="J112" s="28"/>
    </row>
    <row r="113" spans="8:10" ht="15.75">
      <c r="H113" s="28"/>
      <c r="I113" s="28"/>
      <c r="J113" s="28"/>
    </row>
    <row r="114" spans="8:10" ht="15.75">
      <c r="H114" s="28"/>
      <c r="I114" s="28"/>
      <c r="J114" s="28"/>
    </row>
    <row r="115" spans="8:10" ht="15.75">
      <c r="H115" s="28"/>
      <c r="I115" s="28"/>
      <c r="J115" s="28"/>
    </row>
    <row r="116" spans="8:10" ht="15.75">
      <c r="H116" s="28"/>
      <c r="I116" s="28"/>
      <c r="J116" s="28"/>
    </row>
    <row r="117" ht="15.75">
      <c r="A117" s="89"/>
    </row>
    <row r="120" spans="5:11" ht="15.75">
      <c r="E120" s="49"/>
      <c r="F120" s="49"/>
      <c r="G120" s="49"/>
      <c r="H120" s="49"/>
      <c r="I120" s="28"/>
      <c r="J120" s="49"/>
      <c r="K120" s="29"/>
    </row>
    <row r="121" spans="5:12" ht="15.75">
      <c r="E121" s="49"/>
      <c r="F121" s="49"/>
      <c r="G121" s="49"/>
      <c r="H121" s="49"/>
      <c r="I121" s="49"/>
      <c r="J121" s="49"/>
      <c r="K121" s="29"/>
      <c r="L121" s="49"/>
    </row>
    <row r="122" spans="5:12" ht="15.75">
      <c r="E122" s="49"/>
      <c r="F122" s="49"/>
      <c r="G122" s="49"/>
      <c r="H122" s="49"/>
      <c r="I122" s="28"/>
      <c r="J122" s="49"/>
      <c r="K122" s="29"/>
      <c r="L122" s="49"/>
    </row>
    <row r="123" spans="5:12" ht="15.75">
      <c r="E123" s="49"/>
      <c r="F123" s="49"/>
      <c r="G123" s="49"/>
      <c r="H123" s="49"/>
      <c r="I123" s="49"/>
      <c r="J123" s="49"/>
      <c r="K123" s="29"/>
      <c r="L123" s="49"/>
    </row>
    <row r="124" spans="5:8" ht="15.75">
      <c r="E124" s="49"/>
      <c r="F124" s="49"/>
      <c r="G124" s="49"/>
      <c r="H124" s="90"/>
    </row>
    <row r="126" spans="7:11" ht="15.75">
      <c r="G126" s="330"/>
      <c r="H126" s="330"/>
      <c r="I126" s="330"/>
      <c r="J126" s="330"/>
      <c r="K126" s="29"/>
    </row>
    <row r="127" spans="8:11" ht="15.75">
      <c r="H127" s="28"/>
      <c r="I127" s="28"/>
      <c r="J127" s="28"/>
      <c r="K127" s="29"/>
    </row>
    <row r="128" spans="8:11" ht="15.75">
      <c r="H128" s="330"/>
      <c r="I128" s="330"/>
      <c r="J128" s="330"/>
      <c r="K128" s="29"/>
    </row>
  </sheetData>
  <mergeCells count="23">
    <mergeCell ref="D2:L5"/>
    <mergeCell ref="B8:D8"/>
    <mergeCell ref="A15:M16"/>
    <mergeCell ref="A17:E17"/>
    <mergeCell ref="E22:H22"/>
    <mergeCell ref="I22:K22"/>
    <mergeCell ref="M22:O22"/>
    <mergeCell ref="I24:K24"/>
    <mergeCell ref="H26:J26"/>
    <mergeCell ref="H28:J28"/>
    <mergeCell ref="H30:J30"/>
    <mergeCell ref="H39:J39"/>
    <mergeCell ref="G48:J48"/>
    <mergeCell ref="F50:J50"/>
    <mergeCell ref="G52:J52"/>
    <mergeCell ref="H71:J71"/>
    <mergeCell ref="H111:J111"/>
    <mergeCell ref="G126:J126"/>
    <mergeCell ref="H128:J128"/>
    <mergeCell ref="H73:J73"/>
    <mergeCell ref="H91:J91"/>
    <mergeCell ref="H93:J93"/>
    <mergeCell ref="H109:J109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3"/>
  <headerFooter alignWithMargins="0">
    <oddHeader>&amp;C&amp;A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Z200"/>
  <sheetViews>
    <sheetView workbookViewId="0" topLeftCell="A58">
      <selection activeCell="A1" sqref="A1"/>
    </sheetView>
  </sheetViews>
  <sheetFormatPr defaultColWidth="11.421875" defaultRowHeight="12.75"/>
  <cols>
    <col min="1" max="9" width="11.421875" style="306" customWidth="1"/>
    <col min="10" max="14" width="11.421875" style="307" customWidth="1"/>
    <col min="15" max="16384" width="11.421875" style="306" customWidth="1"/>
  </cols>
  <sheetData>
    <row r="1" spans="10:26" s="210" customFormat="1" ht="12.75">
      <c r="J1" s="211"/>
      <c r="K1" s="211"/>
      <c r="L1" s="211"/>
      <c r="M1" s="211"/>
      <c r="N1" s="211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</row>
    <row r="2" spans="10:26" s="210" customFormat="1" ht="13.5" thickBot="1">
      <c r="J2" s="211"/>
      <c r="K2" s="211"/>
      <c r="L2" s="211"/>
      <c r="M2" s="211"/>
      <c r="N2" s="211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</row>
    <row r="3" spans="4:26" s="210" customFormat="1" ht="14.25" thickBot="1" thickTop="1">
      <c r="D3" s="343" t="s">
        <v>20</v>
      </c>
      <c r="E3" s="343"/>
      <c r="F3" s="343"/>
      <c r="G3" s="343"/>
      <c r="H3" s="343"/>
      <c r="I3" s="343"/>
      <c r="J3" s="343"/>
      <c r="K3" s="343"/>
      <c r="L3" s="343"/>
      <c r="M3" s="211"/>
      <c r="N3" s="211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</row>
    <row r="4" spans="4:26" s="210" customFormat="1" ht="14.25" thickBot="1" thickTop="1">
      <c r="D4" s="343"/>
      <c r="E4" s="343"/>
      <c r="F4" s="343"/>
      <c r="G4" s="343"/>
      <c r="H4" s="343"/>
      <c r="I4" s="343"/>
      <c r="J4" s="343"/>
      <c r="K4" s="343"/>
      <c r="L4" s="343"/>
      <c r="M4" s="211"/>
      <c r="N4" s="211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4:26" s="210" customFormat="1" ht="14.25" thickBot="1" thickTop="1">
      <c r="D5" s="343"/>
      <c r="E5" s="343"/>
      <c r="F5" s="343"/>
      <c r="G5" s="343"/>
      <c r="H5" s="343"/>
      <c r="I5" s="343"/>
      <c r="J5" s="343"/>
      <c r="K5" s="343"/>
      <c r="L5" s="343"/>
      <c r="M5" s="211"/>
      <c r="N5" s="211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</row>
    <row r="6" spans="10:26" s="210" customFormat="1" ht="13.5" thickTop="1">
      <c r="J6" s="211"/>
      <c r="K6" s="211"/>
      <c r="L6" s="211"/>
      <c r="M6" s="211"/>
      <c r="N6" s="211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</row>
    <row r="7" spans="10:26" s="210" customFormat="1" ht="12.75">
      <c r="J7" s="211"/>
      <c r="K7" s="211"/>
      <c r="L7" s="211"/>
      <c r="M7" s="211"/>
      <c r="N7" s="211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</row>
    <row r="8" spans="10:26" s="210" customFormat="1" ht="12.75">
      <c r="J8" s="211"/>
      <c r="K8" s="211"/>
      <c r="L8" s="211"/>
      <c r="M8" s="211"/>
      <c r="N8" s="211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</row>
    <row r="9" spans="10:26" s="210" customFormat="1" ht="12.75">
      <c r="J9" s="211"/>
      <c r="K9" s="211"/>
      <c r="L9" s="211"/>
      <c r="M9" s="211"/>
      <c r="N9" s="211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</row>
    <row r="10" spans="1:26" s="210" customFormat="1" ht="12.75">
      <c r="A10" s="344" t="s">
        <v>21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</row>
    <row r="11" spans="1:26" s="210" customFormat="1" ht="12.75">
      <c r="A11" s="344"/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</row>
    <row r="12" spans="1:26" s="210" customFormat="1" ht="12.75">
      <c r="A12" s="345"/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211"/>
      <c r="M12" s="211"/>
      <c r="N12" s="211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</row>
    <row r="13" spans="10:26" s="210" customFormat="1" ht="12.75">
      <c r="J13" s="211"/>
      <c r="K13" s="211"/>
      <c r="L13" s="211"/>
      <c r="M13" s="211"/>
      <c r="N13" s="211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</row>
    <row r="14" spans="10:26" s="210" customFormat="1" ht="12.75">
      <c r="J14" s="211"/>
      <c r="K14" s="211"/>
      <c r="L14" s="211"/>
      <c r="M14" s="211"/>
      <c r="N14" s="211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</row>
    <row r="15" spans="10:26" s="210" customFormat="1" ht="12.75">
      <c r="J15" s="211"/>
      <c r="K15" s="211"/>
      <c r="L15" s="211"/>
      <c r="M15" s="211"/>
      <c r="N15" s="211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</row>
    <row r="16" spans="1:26" s="210" customFormat="1" ht="15.75">
      <c r="A16" s="213"/>
      <c r="B16" s="214"/>
      <c r="C16" s="214"/>
      <c r="D16" s="214"/>
      <c r="E16" s="214"/>
      <c r="F16" s="346" t="s">
        <v>22</v>
      </c>
      <c r="G16" s="346"/>
      <c r="H16" s="346"/>
      <c r="I16" s="346"/>
      <c r="J16" s="211"/>
      <c r="K16" s="211"/>
      <c r="L16" s="211"/>
      <c r="M16" s="211"/>
      <c r="N16" s="211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</row>
    <row r="17" spans="1:26" s="221" customFormat="1" ht="24" customHeight="1">
      <c r="A17" s="215"/>
      <c r="B17" s="216"/>
      <c r="C17" s="216"/>
      <c r="D17" s="216"/>
      <c r="E17" s="216"/>
      <c r="F17" s="217"/>
      <c r="G17" s="349" t="s">
        <v>23</v>
      </c>
      <c r="H17" s="349"/>
      <c r="I17" s="218"/>
      <c r="J17" s="219" t="b">
        <v>0</v>
      </c>
      <c r="K17" s="219"/>
      <c r="L17" s="219">
        <f>IF(AND(J17=TRUE,J18=FALSE),1,0)</f>
        <v>0</v>
      </c>
      <c r="M17" s="219"/>
      <c r="N17" s="219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</row>
    <row r="18" spans="1:26" s="221" customFormat="1" ht="24" customHeight="1">
      <c r="A18" s="215"/>
      <c r="B18" s="216"/>
      <c r="C18" s="216"/>
      <c r="D18" s="216"/>
      <c r="E18" s="216"/>
      <c r="F18" s="217"/>
      <c r="G18" s="349" t="s">
        <v>24</v>
      </c>
      <c r="H18" s="349"/>
      <c r="I18" s="218"/>
      <c r="J18" s="219" t="b">
        <v>0</v>
      </c>
      <c r="K18" s="219"/>
      <c r="L18" s="219"/>
      <c r="M18" s="219"/>
      <c r="N18" s="219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</row>
    <row r="19" spans="1:26" s="210" customFormat="1" ht="15">
      <c r="A19" s="222"/>
      <c r="B19" s="223"/>
      <c r="C19" s="223"/>
      <c r="D19" s="223"/>
      <c r="E19" s="223"/>
      <c r="F19" s="209"/>
      <c r="G19" s="209"/>
      <c r="H19" s="209"/>
      <c r="I19" s="224"/>
      <c r="J19" s="211"/>
      <c r="K19" s="219"/>
      <c r="L19" s="211"/>
      <c r="M19" s="211"/>
      <c r="N19" s="211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</row>
    <row r="20" spans="1:26" s="210" customFormat="1" ht="15">
      <c r="A20" s="222"/>
      <c r="B20" s="223"/>
      <c r="C20" s="223"/>
      <c r="D20" s="223"/>
      <c r="E20" s="223"/>
      <c r="F20" s="209"/>
      <c r="G20" s="209"/>
      <c r="H20" s="209"/>
      <c r="I20" s="224"/>
      <c r="J20" s="211"/>
      <c r="K20" s="219"/>
      <c r="L20" s="211"/>
      <c r="M20" s="211"/>
      <c r="N20" s="211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</row>
    <row r="21" spans="1:26" s="210" customFormat="1" ht="15.75">
      <c r="A21" s="222"/>
      <c r="B21" s="223"/>
      <c r="C21" s="223"/>
      <c r="D21" s="223"/>
      <c r="E21" s="223"/>
      <c r="F21" s="350" t="s">
        <v>25</v>
      </c>
      <c r="G21" s="350"/>
      <c r="H21" s="350"/>
      <c r="I21" s="350"/>
      <c r="J21" s="211"/>
      <c r="K21" s="219"/>
      <c r="L21" s="211"/>
      <c r="M21" s="211"/>
      <c r="N21" s="211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</row>
    <row r="22" spans="1:26" s="210" customFormat="1" ht="24" customHeight="1">
      <c r="A22" s="222"/>
      <c r="B22" s="223"/>
      <c r="C22" s="223"/>
      <c r="D22" s="223"/>
      <c r="E22" s="223"/>
      <c r="F22" s="209" t="s">
        <v>26</v>
      </c>
      <c r="G22" s="347" t="s">
        <v>27</v>
      </c>
      <c r="H22" s="347"/>
      <c r="I22" s="224"/>
      <c r="J22" s="211" t="b">
        <v>0</v>
      </c>
      <c r="K22" s="219"/>
      <c r="L22" s="211">
        <f>IF(AND(J22=TRUE,J24=FALSE),1,0)</f>
        <v>0</v>
      </c>
      <c r="M22" s="211"/>
      <c r="N22" s="211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</row>
    <row r="23" spans="1:26" s="210" customFormat="1" ht="24" customHeight="1">
      <c r="A23" s="222"/>
      <c r="B23" s="223"/>
      <c r="C23" s="223"/>
      <c r="D23" s="223"/>
      <c r="E23" s="223"/>
      <c r="F23" s="209"/>
      <c r="G23" s="347" t="s">
        <v>28</v>
      </c>
      <c r="H23" s="347"/>
      <c r="I23" s="224"/>
      <c r="J23" s="211"/>
      <c r="K23" s="219"/>
      <c r="L23" s="211"/>
      <c r="M23" s="211"/>
      <c r="N23" s="211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</row>
    <row r="24" spans="1:26" s="210" customFormat="1" ht="15">
      <c r="A24" s="222"/>
      <c r="B24" s="223"/>
      <c r="C24" s="223"/>
      <c r="D24" s="223"/>
      <c r="E24" s="223"/>
      <c r="F24" s="209"/>
      <c r="G24" s="209"/>
      <c r="H24" s="209"/>
      <c r="I24" s="224"/>
      <c r="J24" s="211" t="b">
        <v>0</v>
      </c>
      <c r="K24" s="219"/>
      <c r="L24" s="211"/>
      <c r="M24" s="211"/>
      <c r="N24" s="211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</row>
    <row r="25" spans="1:26" s="210" customFormat="1" ht="15.75">
      <c r="A25" s="222"/>
      <c r="B25" s="208" t="s">
        <v>29</v>
      </c>
      <c r="C25" s="223"/>
      <c r="D25" s="223"/>
      <c r="E25" s="223"/>
      <c r="F25" s="209"/>
      <c r="G25" s="348"/>
      <c r="H25" s="348"/>
      <c r="I25" s="224"/>
      <c r="J25" s="211"/>
      <c r="K25" s="219"/>
      <c r="L25" s="211"/>
      <c r="M25" s="211"/>
      <c r="N25" s="211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</row>
    <row r="26" spans="1:26" s="210" customFormat="1" ht="15.75">
      <c r="A26" s="222"/>
      <c r="B26" s="208" t="s">
        <v>30</v>
      </c>
      <c r="C26" s="223"/>
      <c r="D26" s="223"/>
      <c r="E26" s="223"/>
      <c r="F26" s="209"/>
      <c r="G26" s="209"/>
      <c r="H26" s="209"/>
      <c r="I26" s="224"/>
      <c r="J26" s="211"/>
      <c r="K26" s="219"/>
      <c r="L26" s="211"/>
      <c r="M26" s="211"/>
      <c r="N26" s="211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</row>
    <row r="27" spans="1:26" s="210" customFormat="1" ht="18">
      <c r="A27" s="222"/>
      <c r="B27" s="223"/>
      <c r="C27" s="223"/>
      <c r="D27" s="223"/>
      <c r="E27" s="223"/>
      <c r="F27" s="225" t="s">
        <v>31</v>
      </c>
      <c r="G27" s="226" t="s">
        <v>32</v>
      </c>
      <c r="H27" s="227"/>
      <c r="I27" s="224"/>
      <c r="J27" s="211">
        <f>IF(H27=15,1,0)</f>
        <v>0</v>
      </c>
      <c r="K27" s="219"/>
      <c r="L27" s="211">
        <f>SUM(L17,L22,J27)</f>
        <v>0</v>
      </c>
      <c r="M27" s="228"/>
      <c r="N27" s="211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</row>
    <row r="28" spans="1:26" s="210" customFormat="1" ht="12.75">
      <c r="A28" s="229"/>
      <c r="B28" s="230"/>
      <c r="C28" s="230"/>
      <c r="D28" s="230"/>
      <c r="E28" s="230"/>
      <c r="F28" s="231"/>
      <c r="G28" s="232"/>
      <c r="H28" s="230"/>
      <c r="I28" s="233"/>
      <c r="J28" s="211"/>
      <c r="K28" s="219"/>
      <c r="L28" s="211"/>
      <c r="M28" s="211"/>
      <c r="N28" s="211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</row>
    <row r="29" spans="6:26" s="234" customFormat="1" ht="12.75">
      <c r="F29" s="235"/>
      <c r="G29" s="236"/>
      <c r="J29" s="237"/>
      <c r="K29" s="219"/>
      <c r="L29" s="237"/>
      <c r="M29" s="237"/>
      <c r="N29" s="237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</row>
    <row r="30" spans="1:26" s="210" customFormat="1" ht="12.75">
      <c r="A30" s="234"/>
      <c r="B30" s="234"/>
      <c r="C30" s="234"/>
      <c r="D30" s="234"/>
      <c r="E30" s="234"/>
      <c r="F30" s="235"/>
      <c r="G30" s="236"/>
      <c r="H30" s="234"/>
      <c r="I30" s="234"/>
      <c r="J30" s="211"/>
      <c r="K30" s="219"/>
      <c r="L30" s="211"/>
      <c r="M30" s="211"/>
      <c r="N30" s="211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</row>
    <row r="31" spans="6:26" s="210" customFormat="1" ht="12.75">
      <c r="F31" s="239"/>
      <c r="G31" s="240"/>
      <c r="J31" s="211"/>
      <c r="K31" s="219"/>
      <c r="L31" s="211"/>
      <c r="M31" s="211"/>
      <c r="N31" s="211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</row>
    <row r="32" spans="6:26" s="210" customFormat="1" ht="12.75">
      <c r="F32" s="239"/>
      <c r="G32" s="240"/>
      <c r="J32" s="211"/>
      <c r="K32" s="219"/>
      <c r="L32" s="211"/>
      <c r="M32" s="211"/>
      <c r="N32" s="211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</row>
    <row r="33" spans="1:26" s="210" customFormat="1" ht="15.75">
      <c r="A33" s="241"/>
      <c r="B33" s="242"/>
      <c r="C33" s="242"/>
      <c r="D33" s="242"/>
      <c r="E33" s="242"/>
      <c r="F33" s="243" t="s">
        <v>22</v>
      </c>
      <c r="G33" s="244"/>
      <c r="H33" s="244"/>
      <c r="I33" s="245"/>
      <c r="J33" s="211"/>
      <c r="K33" s="219"/>
      <c r="L33" s="211"/>
      <c r="M33" s="211"/>
      <c r="N33" s="211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</row>
    <row r="34" spans="1:26" s="210" customFormat="1" ht="24" customHeight="1">
      <c r="A34" s="246"/>
      <c r="B34" s="247"/>
      <c r="C34" s="247"/>
      <c r="D34" s="247"/>
      <c r="E34" s="247"/>
      <c r="F34" s="248"/>
      <c r="G34" s="249" t="s">
        <v>23</v>
      </c>
      <c r="H34" s="249"/>
      <c r="I34" s="250"/>
      <c r="J34" s="211" t="b">
        <v>0</v>
      </c>
      <c r="K34" s="219"/>
      <c r="L34" s="211">
        <f>IF(AND(J34=FALSE,J35=TRUE),1,0)</f>
        <v>0</v>
      </c>
      <c r="M34" s="211"/>
      <c r="N34" s="211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</row>
    <row r="35" spans="1:26" s="210" customFormat="1" ht="24" customHeight="1">
      <c r="A35" s="246"/>
      <c r="B35" s="247"/>
      <c r="C35" s="247"/>
      <c r="D35" s="247"/>
      <c r="E35" s="247"/>
      <c r="F35" s="248"/>
      <c r="G35" s="249" t="s">
        <v>24</v>
      </c>
      <c r="H35" s="249"/>
      <c r="I35" s="250"/>
      <c r="J35" s="211" t="b">
        <v>0</v>
      </c>
      <c r="K35" s="219"/>
      <c r="L35" s="211"/>
      <c r="M35" s="211"/>
      <c r="N35" s="211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</row>
    <row r="36" spans="1:26" s="210" customFormat="1" ht="15">
      <c r="A36" s="246"/>
      <c r="B36" s="247"/>
      <c r="C36" s="247"/>
      <c r="D36" s="247"/>
      <c r="E36" s="247"/>
      <c r="F36" s="251"/>
      <c r="G36" s="251"/>
      <c r="H36" s="251"/>
      <c r="I36" s="252"/>
      <c r="J36" s="211"/>
      <c r="K36" s="219"/>
      <c r="L36" s="211"/>
      <c r="M36" s="211"/>
      <c r="N36" s="211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</row>
    <row r="37" spans="1:26" s="210" customFormat="1" ht="15">
      <c r="A37" s="246"/>
      <c r="B37" s="247"/>
      <c r="C37" s="247"/>
      <c r="D37" s="247"/>
      <c r="E37" s="247"/>
      <c r="F37" s="251"/>
      <c r="G37" s="251"/>
      <c r="H37" s="251"/>
      <c r="I37" s="252"/>
      <c r="J37" s="211"/>
      <c r="K37" s="219"/>
      <c r="L37" s="211"/>
      <c r="M37" s="211"/>
      <c r="N37" s="211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</row>
    <row r="38" spans="1:26" s="210" customFormat="1" ht="15.75">
      <c r="A38" s="246"/>
      <c r="B38" s="247"/>
      <c r="C38" s="247"/>
      <c r="D38" s="247"/>
      <c r="E38" s="247"/>
      <c r="F38" s="253" t="s">
        <v>25</v>
      </c>
      <c r="G38" s="251"/>
      <c r="H38" s="251"/>
      <c r="I38" s="252"/>
      <c r="J38" s="211"/>
      <c r="K38" s="219"/>
      <c r="L38" s="211"/>
      <c r="M38" s="211"/>
      <c r="N38" s="211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</row>
    <row r="39" spans="1:26" s="210" customFormat="1" ht="24" customHeight="1">
      <c r="A39" s="246"/>
      <c r="B39" s="247"/>
      <c r="C39" s="247"/>
      <c r="D39" s="247"/>
      <c r="E39" s="247"/>
      <c r="F39" s="251" t="s">
        <v>26</v>
      </c>
      <c r="G39" s="254" t="s">
        <v>27</v>
      </c>
      <c r="H39" s="254"/>
      <c r="I39" s="252"/>
      <c r="J39" s="211" t="b">
        <v>0</v>
      </c>
      <c r="K39" s="219">
        <f>IF(J39&lt;&gt;FALSE,1,0)</f>
        <v>0</v>
      </c>
      <c r="L39" s="211">
        <f>IF(AND(J39=FALSE,J40=TRUE),1,0)</f>
        <v>0</v>
      </c>
      <c r="M39" s="211"/>
      <c r="N39" s="211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</row>
    <row r="40" spans="1:26" s="210" customFormat="1" ht="24" customHeight="1">
      <c r="A40" s="246"/>
      <c r="B40" s="247"/>
      <c r="C40" s="247"/>
      <c r="D40" s="247"/>
      <c r="E40" s="247"/>
      <c r="F40" s="251"/>
      <c r="G40" s="254" t="s">
        <v>28</v>
      </c>
      <c r="H40" s="254"/>
      <c r="I40" s="252"/>
      <c r="J40" s="211" t="b">
        <v>0</v>
      </c>
      <c r="K40" s="219"/>
      <c r="L40" s="211"/>
      <c r="M40" s="211"/>
      <c r="N40" s="211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</row>
    <row r="41" spans="1:26" s="210" customFormat="1" ht="15.75">
      <c r="A41" s="246"/>
      <c r="B41" s="254" t="s">
        <v>33</v>
      </c>
      <c r="C41" s="247"/>
      <c r="D41" s="247"/>
      <c r="E41" s="247"/>
      <c r="F41" s="251"/>
      <c r="G41" s="251"/>
      <c r="H41" s="251"/>
      <c r="I41" s="252"/>
      <c r="J41" s="211"/>
      <c r="K41" s="219"/>
      <c r="L41" s="211"/>
      <c r="M41" s="211"/>
      <c r="N41" s="211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</row>
    <row r="42" spans="1:26" s="210" customFormat="1" ht="15.75">
      <c r="A42" s="246"/>
      <c r="B42" s="254" t="s">
        <v>34</v>
      </c>
      <c r="C42" s="247"/>
      <c r="D42" s="247"/>
      <c r="E42" s="247"/>
      <c r="F42" s="251"/>
      <c r="G42" s="251"/>
      <c r="H42" s="251"/>
      <c r="I42" s="252"/>
      <c r="J42" s="211"/>
      <c r="K42" s="219"/>
      <c r="L42" s="211"/>
      <c r="M42" s="211"/>
      <c r="N42" s="211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</row>
    <row r="43" spans="1:26" s="210" customFormat="1" ht="15">
      <c r="A43" s="246"/>
      <c r="B43" s="247"/>
      <c r="C43" s="247"/>
      <c r="D43" s="247"/>
      <c r="E43" s="247"/>
      <c r="F43" s="251"/>
      <c r="G43" s="251"/>
      <c r="H43" s="251"/>
      <c r="I43" s="252"/>
      <c r="J43" s="211"/>
      <c r="K43" s="219"/>
      <c r="L43" s="211"/>
      <c r="M43" s="211"/>
      <c r="N43" s="211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</row>
    <row r="44" spans="1:26" s="210" customFormat="1" ht="18">
      <c r="A44" s="246"/>
      <c r="B44" s="247"/>
      <c r="C44" s="247"/>
      <c r="D44" s="247"/>
      <c r="E44" s="247"/>
      <c r="F44" s="253" t="s">
        <v>31</v>
      </c>
      <c r="G44" s="255" t="s">
        <v>32</v>
      </c>
      <c r="H44" s="227"/>
      <c r="I44" s="252"/>
      <c r="J44" s="211">
        <f>IF(H44=16,1,0)</f>
        <v>0</v>
      </c>
      <c r="K44" s="219"/>
      <c r="L44" s="211">
        <f>SUM(L34,L39,J44)</f>
        <v>0</v>
      </c>
      <c r="M44" s="228"/>
      <c r="N44" s="211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</row>
    <row r="45" spans="1:26" s="210" customFormat="1" ht="15.75">
      <c r="A45" s="256"/>
      <c r="B45" s="257"/>
      <c r="C45" s="257"/>
      <c r="D45" s="257"/>
      <c r="E45" s="257"/>
      <c r="F45" s="258"/>
      <c r="G45" s="259"/>
      <c r="H45" s="260"/>
      <c r="I45" s="261"/>
      <c r="J45" s="211"/>
      <c r="K45" s="219"/>
      <c r="L45" s="211"/>
      <c r="M45" s="211"/>
      <c r="N45" s="211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</row>
    <row r="46" spans="6:26" s="210" customFormat="1" ht="15.75">
      <c r="F46" s="262"/>
      <c r="G46" s="263"/>
      <c r="H46" s="264"/>
      <c r="I46" s="264"/>
      <c r="J46" s="211"/>
      <c r="K46" s="219"/>
      <c r="L46" s="211"/>
      <c r="M46" s="211"/>
      <c r="N46" s="211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</row>
    <row r="47" spans="6:26" s="210" customFormat="1" ht="15.75">
      <c r="F47" s="262"/>
      <c r="G47" s="263"/>
      <c r="H47" s="264"/>
      <c r="I47" s="264"/>
      <c r="J47" s="211"/>
      <c r="K47" s="219"/>
      <c r="L47" s="211"/>
      <c r="M47" s="211"/>
      <c r="N47" s="211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</row>
    <row r="48" spans="6:26" s="210" customFormat="1" ht="15.75">
      <c r="F48" s="262"/>
      <c r="G48" s="263"/>
      <c r="H48" s="264"/>
      <c r="I48" s="264"/>
      <c r="J48" s="211"/>
      <c r="K48" s="219"/>
      <c r="L48" s="211"/>
      <c r="M48" s="211"/>
      <c r="N48" s="211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</row>
    <row r="49" spans="6:26" s="210" customFormat="1" ht="15.75">
      <c r="F49" s="262"/>
      <c r="G49" s="263"/>
      <c r="H49" s="264"/>
      <c r="I49" s="264"/>
      <c r="J49" s="211"/>
      <c r="K49" s="219"/>
      <c r="L49" s="211"/>
      <c r="M49" s="211"/>
      <c r="N49" s="211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</row>
    <row r="50" spans="1:26" s="210" customFormat="1" ht="15.75">
      <c r="A50" s="265"/>
      <c r="B50" s="266"/>
      <c r="C50" s="266"/>
      <c r="D50" s="266"/>
      <c r="E50" s="266"/>
      <c r="F50" s="267" t="s">
        <v>22</v>
      </c>
      <c r="G50" s="268"/>
      <c r="H50" s="268"/>
      <c r="I50" s="269"/>
      <c r="J50" s="211"/>
      <c r="K50" s="219"/>
      <c r="L50" s="211"/>
      <c r="M50" s="211"/>
      <c r="N50" s="211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</row>
    <row r="51" spans="1:26" s="210" customFormat="1" ht="24" customHeight="1">
      <c r="A51" s="270"/>
      <c r="B51" s="271"/>
      <c r="C51" s="271"/>
      <c r="D51" s="271"/>
      <c r="E51" s="271"/>
      <c r="F51" s="272"/>
      <c r="G51" s="273" t="s">
        <v>23</v>
      </c>
      <c r="H51" s="273"/>
      <c r="I51" s="274"/>
      <c r="J51" s="211" t="b">
        <v>0</v>
      </c>
      <c r="K51" s="219"/>
      <c r="L51" s="211"/>
      <c r="M51" s="211"/>
      <c r="N51" s="211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</row>
    <row r="52" spans="1:26" s="210" customFormat="1" ht="24" customHeight="1">
      <c r="A52" s="270"/>
      <c r="B52" s="271"/>
      <c r="C52" s="271"/>
      <c r="D52" s="271"/>
      <c r="E52" s="271"/>
      <c r="F52" s="272"/>
      <c r="G52" s="273" t="s">
        <v>24</v>
      </c>
      <c r="H52" s="273"/>
      <c r="I52" s="274"/>
      <c r="J52" s="211" t="b">
        <v>0</v>
      </c>
      <c r="K52" s="219"/>
      <c r="L52" s="211">
        <f>IF(AND(J51=FALSE,J52=TRUE),1,0)</f>
        <v>0</v>
      </c>
      <c r="M52" s="211"/>
      <c r="N52" s="211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</row>
    <row r="53" spans="1:26" s="210" customFormat="1" ht="15">
      <c r="A53" s="270"/>
      <c r="B53" s="271"/>
      <c r="C53" s="271"/>
      <c r="D53" s="271"/>
      <c r="E53" s="271"/>
      <c r="F53" s="275"/>
      <c r="G53" s="275"/>
      <c r="H53" s="275"/>
      <c r="I53" s="274"/>
      <c r="J53" s="211"/>
      <c r="K53" s="219"/>
      <c r="L53" s="211"/>
      <c r="M53" s="211"/>
      <c r="N53" s="211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</row>
    <row r="54" spans="1:26" s="210" customFormat="1" ht="15">
      <c r="A54" s="270"/>
      <c r="B54" s="271"/>
      <c r="C54" s="271"/>
      <c r="D54" s="271"/>
      <c r="E54" s="271"/>
      <c r="F54" s="275"/>
      <c r="G54" s="275"/>
      <c r="H54" s="275"/>
      <c r="I54" s="274"/>
      <c r="J54" s="211"/>
      <c r="K54" s="219"/>
      <c r="L54" s="211"/>
      <c r="M54" s="211"/>
      <c r="N54" s="211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</row>
    <row r="55" spans="1:26" s="210" customFormat="1" ht="15.75">
      <c r="A55" s="270"/>
      <c r="B55" s="271"/>
      <c r="C55" s="271"/>
      <c r="D55" s="271"/>
      <c r="E55" s="271"/>
      <c r="F55" s="276" t="s">
        <v>25</v>
      </c>
      <c r="G55" s="275"/>
      <c r="H55" s="275"/>
      <c r="I55" s="274"/>
      <c r="J55" s="211"/>
      <c r="K55" s="219"/>
      <c r="L55" s="211"/>
      <c r="M55" s="211"/>
      <c r="N55" s="211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</row>
    <row r="56" spans="1:26" s="210" customFormat="1" ht="24" customHeight="1">
      <c r="A56" s="270"/>
      <c r="B56" s="271"/>
      <c r="C56" s="271"/>
      <c r="D56" s="271"/>
      <c r="E56" s="271"/>
      <c r="F56" s="275" t="s">
        <v>26</v>
      </c>
      <c r="G56" s="277" t="s">
        <v>27</v>
      </c>
      <c r="H56" s="277"/>
      <c r="I56" s="274"/>
      <c r="J56" s="211" t="b">
        <v>0</v>
      </c>
      <c r="K56" s="219"/>
      <c r="L56" s="211"/>
      <c r="M56" s="211"/>
      <c r="N56" s="211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</row>
    <row r="57" spans="1:26" s="210" customFormat="1" ht="24" customHeight="1">
      <c r="A57" s="270"/>
      <c r="B57" s="271"/>
      <c r="C57" s="271"/>
      <c r="D57" s="271"/>
      <c r="E57" s="271"/>
      <c r="F57" s="275"/>
      <c r="G57" s="277" t="s">
        <v>75</v>
      </c>
      <c r="H57" s="277"/>
      <c r="I57" s="274"/>
      <c r="J57" s="211" t="b">
        <v>0</v>
      </c>
      <c r="K57" s="219"/>
      <c r="L57" s="211">
        <f>IF(AND(J56=FALSE,J57=TRUE),1,0)</f>
        <v>0</v>
      </c>
      <c r="M57" s="211"/>
      <c r="N57" s="211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</row>
    <row r="58" spans="1:26" s="210" customFormat="1" ht="15.75">
      <c r="A58" s="270"/>
      <c r="B58" s="254" t="s">
        <v>35</v>
      </c>
      <c r="C58" s="271"/>
      <c r="D58" s="271"/>
      <c r="E58" s="271"/>
      <c r="F58" s="275"/>
      <c r="G58" s="275"/>
      <c r="H58" s="275"/>
      <c r="I58" s="274"/>
      <c r="J58" s="211"/>
      <c r="K58" s="219"/>
      <c r="L58" s="211"/>
      <c r="M58" s="211"/>
      <c r="N58" s="211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</row>
    <row r="59" spans="1:26" s="210" customFormat="1" ht="15.75">
      <c r="A59" s="270"/>
      <c r="B59" s="254" t="s">
        <v>36</v>
      </c>
      <c r="C59" s="271"/>
      <c r="D59" s="271"/>
      <c r="E59" s="271"/>
      <c r="F59" s="275"/>
      <c r="G59" s="275"/>
      <c r="H59" s="275"/>
      <c r="I59" s="274"/>
      <c r="J59" s="211"/>
      <c r="K59" s="219"/>
      <c r="L59" s="211"/>
      <c r="M59" s="211"/>
      <c r="N59" s="211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</row>
    <row r="60" spans="1:26" s="210" customFormat="1" ht="15">
      <c r="A60" s="270"/>
      <c r="B60" s="271"/>
      <c r="C60" s="271"/>
      <c r="D60" s="271"/>
      <c r="E60" s="271"/>
      <c r="F60" s="275"/>
      <c r="G60" s="275"/>
      <c r="H60" s="275"/>
      <c r="I60" s="274"/>
      <c r="J60" s="211"/>
      <c r="K60" s="219"/>
      <c r="L60" s="211"/>
      <c r="M60" s="211"/>
      <c r="N60" s="211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</row>
    <row r="61" spans="1:26" s="210" customFormat="1" ht="18">
      <c r="A61" s="270"/>
      <c r="B61" s="271"/>
      <c r="C61" s="271"/>
      <c r="D61" s="271"/>
      <c r="E61" s="271"/>
      <c r="F61" s="276" t="s">
        <v>31</v>
      </c>
      <c r="G61" s="278" t="s">
        <v>32</v>
      </c>
      <c r="H61" s="227"/>
      <c r="I61" s="274"/>
      <c r="J61" s="211">
        <f>IF(H61=30,1,0)</f>
        <v>0</v>
      </c>
      <c r="K61" s="219"/>
      <c r="L61" s="211">
        <f>SUM(L52,L57,J61)</f>
        <v>0</v>
      </c>
      <c r="M61" s="228"/>
      <c r="N61" s="211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</row>
    <row r="62" spans="1:26" s="210" customFormat="1" ht="15.75">
      <c r="A62" s="279"/>
      <c r="B62" s="280"/>
      <c r="C62" s="280"/>
      <c r="D62" s="280"/>
      <c r="E62" s="280"/>
      <c r="F62" s="281"/>
      <c r="G62" s="282"/>
      <c r="H62" s="283"/>
      <c r="I62" s="284"/>
      <c r="J62" s="211"/>
      <c r="K62" s="219"/>
      <c r="L62" s="211"/>
      <c r="M62" s="211"/>
      <c r="N62" s="211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</row>
    <row r="63" spans="6:26" s="210" customFormat="1" ht="15.75">
      <c r="F63" s="262"/>
      <c r="G63" s="263"/>
      <c r="H63" s="264"/>
      <c r="I63" s="264"/>
      <c r="J63" s="211"/>
      <c r="K63" s="219"/>
      <c r="L63" s="211"/>
      <c r="M63" s="211"/>
      <c r="N63" s="211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</row>
    <row r="64" spans="6:26" s="210" customFormat="1" ht="15.75">
      <c r="F64" s="262"/>
      <c r="G64" s="263"/>
      <c r="H64" s="264"/>
      <c r="I64" s="264"/>
      <c r="J64" s="211"/>
      <c r="K64" s="219"/>
      <c r="L64" s="211"/>
      <c r="M64" s="211"/>
      <c r="N64" s="211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</row>
    <row r="65" spans="6:26" s="210" customFormat="1" ht="15.75">
      <c r="F65" s="262"/>
      <c r="G65" s="263"/>
      <c r="H65" s="264"/>
      <c r="I65" s="264"/>
      <c r="J65" s="211"/>
      <c r="K65" s="219"/>
      <c r="L65" s="211"/>
      <c r="M65" s="211"/>
      <c r="N65" s="211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</row>
    <row r="66" spans="6:26" s="210" customFormat="1" ht="15.75">
      <c r="F66" s="262"/>
      <c r="G66" s="263"/>
      <c r="H66" s="264"/>
      <c r="I66" s="264"/>
      <c r="J66" s="211"/>
      <c r="K66" s="219"/>
      <c r="L66" s="211"/>
      <c r="M66" s="211"/>
      <c r="N66" s="211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</row>
    <row r="67" spans="1:26" s="210" customFormat="1" ht="15.75">
      <c r="A67" s="285"/>
      <c r="B67" s="286"/>
      <c r="C67" s="286"/>
      <c r="D67" s="286"/>
      <c r="E67" s="286"/>
      <c r="F67" s="287" t="s">
        <v>22</v>
      </c>
      <c r="G67" s="288"/>
      <c r="H67" s="288"/>
      <c r="I67" s="289"/>
      <c r="J67" s="211"/>
      <c r="K67" s="219"/>
      <c r="L67" s="211"/>
      <c r="M67" s="211"/>
      <c r="N67" s="211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</row>
    <row r="68" spans="1:26" s="210" customFormat="1" ht="24" customHeight="1">
      <c r="A68" s="290"/>
      <c r="B68" s="291"/>
      <c r="C68" s="291"/>
      <c r="D68" s="291"/>
      <c r="E68" s="291"/>
      <c r="F68" s="292"/>
      <c r="G68" s="293" t="s">
        <v>23</v>
      </c>
      <c r="H68" s="293"/>
      <c r="I68" s="294"/>
      <c r="J68" s="211" t="b">
        <v>0</v>
      </c>
      <c r="K68" s="219"/>
      <c r="L68" s="211">
        <f>IF(AND(J68=TRUE,J69=FALSE),1,0)</f>
        <v>0</v>
      </c>
      <c r="M68" s="211"/>
      <c r="N68" s="211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</row>
    <row r="69" spans="1:26" s="210" customFormat="1" ht="24" customHeight="1">
      <c r="A69" s="290"/>
      <c r="B69" s="291"/>
      <c r="C69" s="291"/>
      <c r="D69" s="291"/>
      <c r="E69" s="291"/>
      <c r="F69" s="292"/>
      <c r="G69" s="293" t="s">
        <v>24</v>
      </c>
      <c r="H69" s="293"/>
      <c r="I69" s="294"/>
      <c r="J69" s="211" t="b">
        <v>0</v>
      </c>
      <c r="K69" s="219"/>
      <c r="L69" s="211"/>
      <c r="M69" s="211"/>
      <c r="N69" s="211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</row>
    <row r="70" spans="1:26" s="210" customFormat="1" ht="15">
      <c r="A70" s="290"/>
      <c r="B70" s="291"/>
      <c r="C70" s="291"/>
      <c r="D70" s="291"/>
      <c r="E70" s="291"/>
      <c r="F70" s="295"/>
      <c r="G70" s="295"/>
      <c r="H70" s="295"/>
      <c r="I70" s="294"/>
      <c r="J70" s="211"/>
      <c r="K70" s="219"/>
      <c r="L70" s="211"/>
      <c r="M70" s="211"/>
      <c r="N70" s="211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</row>
    <row r="71" spans="1:26" s="210" customFormat="1" ht="15">
      <c r="A71" s="290"/>
      <c r="B71" s="291"/>
      <c r="C71" s="291"/>
      <c r="D71" s="291"/>
      <c r="E71" s="291"/>
      <c r="F71" s="295"/>
      <c r="G71" s="295"/>
      <c r="H71" s="295"/>
      <c r="I71" s="294"/>
      <c r="J71" s="211"/>
      <c r="K71" s="219"/>
      <c r="L71" s="211"/>
      <c r="M71" s="211"/>
      <c r="N71" s="211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</row>
    <row r="72" spans="1:26" s="210" customFormat="1" ht="15.75">
      <c r="A72" s="290"/>
      <c r="B72" s="291"/>
      <c r="C72" s="291"/>
      <c r="D72" s="291"/>
      <c r="E72" s="291"/>
      <c r="F72" s="296" t="s">
        <v>25</v>
      </c>
      <c r="G72" s="295"/>
      <c r="H72" s="295"/>
      <c r="I72" s="294"/>
      <c r="J72" s="211"/>
      <c r="K72" s="219"/>
      <c r="L72" s="211"/>
      <c r="M72" s="211"/>
      <c r="N72" s="211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</row>
    <row r="73" spans="1:26" s="210" customFormat="1" ht="24" customHeight="1">
      <c r="A73" s="290"/>
      <c r="B73" s="291"/>
      <c r="C73" s="291"/>
      <c r="D73" s="291"/>
      <c r="E73" s="291"/>
      <c r="F73" s="295" t="s">
        <v>26</v>
      </c>
      <c r="G73" s="297" t="s">
        <v>27</v>
      </c>
      <c r="H73" s="297"/>
      <c r="I73" s="294"/>
      <c r="J73" s="211" t="b">
        <v>0</v>
      </c>
      <c r="K73" s="219"/>
      <c r="L73" s="211">
        <f>IF(AND(J73=TRUE,J74=FALSE),1,0)</f>
        <v>0</v>
      </c>
      <c r="M73" s="211"/>
      <c r="N73" s="211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</row>
    <row r="74" spans="1:26" s="210" customFormat="1" ht="24" customHeight="1">
      <c r="A74" s="290"/>
      <c r="B74" s="291"/>
      <c r="C74" s="291"/>
      <c r="D74" s="291"/>
      <c r="E74" s="291"/>
      <c r="F74" s="295"/>
      <c r="G74" s="297" t="s">
        <v>28</v>
      </c>
      <c r="H74" s="297"/>
      <c r="I74" s="294"/>
      <c r="J74" s="211" t="b">
        <v>0</v>
      </c>
      <c r="K74" s="219"/>
      <c r="L74" s="211"/>
      <c r="M74" s="211"/>
      <c r="N74" s="211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</row>
    <row r="75" spans="1:26" s="210" customFormat="1" ht="15">
      <c r="A75" s="290"/>
      <c r="B75" s="291"/>
      <c r="C75" s="291"/>
      <c r="D75" s="291"/>
      <c r="E75" s="291"/>
      <c r="F75" s="295"/>
      <c r="G75" s="295"/>
      <c r="H75" s="295"/>
      <c r="I75" s="294"/>
      <c r="J75" s="211"/>
      <c r="K75" s="219"/>
      <c r="L75" s="211"/>
      <c r="M75" s="211"/>
      <c r="N75" s="211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</row>
    <row r="76" spans="1:26" s="210" customFormat="1" ht="15.75">
      <c r="A76" s="290"/>
      <c r="B76" s="254" t="s">
        <v>37</v>
      </c>
      <c r="C76" s="291"/>
      <c r="D76" s="291"/>
      <c r="E76" s="291"/>
      <c r="F76" s="295"/>
      <c r="G76" s="295"/>
      <c r="H76" s="295"/>
      <c r="I76" s="294"/>
      <c r="J76" s="211"/>
      <c r="K76" s="219"/>
      <c r="L76" s="211"/>
      <c r="M76" s="211"/>
      <c r="N76" s="211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</row>
    <row r="77" spans="1:26" s="210" customFormat="1" ht="15.75">
      <c r="A77" s="290"/>
      <c r="B77" s="254" t="s">
        <v>38</v>
      </c>
      <c r="C77" s="291"/>
      <c r="D77" s="291"/>
      <c r="E77" s="291"/>
      <c r="F77" s="295"/>
      <c r="G77" s="295"/>
      <c r="H77" s="295"/>
      <c r="I77" s="294"/>
      <c r="J77" s="211"/>
      <c r="K77" s="219"/>
      <c r="L77" s="211"/>
      <c r="M77" s="211"/>
      <c r="N77" s="211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</row>
    <row r="78" spans="1:26" s="210" customFormat="1" ht="18">
      <c r="A78" s="290"/>
      <c r="B78" s="291"/>
      <c r="C78" s="291"/>
      <c r="D78" s="291"/>
      <c r="E78" s="291"/>
      <c r="F78" s="296" t="s">
        <v>31</v>
      </c>
      <c r="G78" s="298" t="s">
        <v>32</v>
      </c>
      <c r="H78" s="227"/>
      <c r="I78" s="294"/>
      <c r="J78" s="211">
        <f>IF(H78=10,1,0)</f>
        <v>0</v>
      </c>
      <c r="K78" s="219"/>
      <c r="L78" s="211">
        <f>SUM(L68,L73,J78)</f>
        <v>0</v>
      </c>
      <c r="M78" s="228"/>
      <c r="N78" s="211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</row>
    <row r="79" spans="1:26" s="210" customFormat="1" ht="15.75">
      <c r="A79" s="299"/>
      <c r="B79" s="300"/>
      <c r="C79" s="300"/>
      <c r="D79" s="300"/>
      <c r="E79" s="300"/>
      <c r="F79" s="301"/>
      <c r="G79" s="302"/>
      <c r="H79" s="302"/>
      <c r="I79" s="303"/>
      <c r="J79" s="211"/>
      <c r="K79" s="219"/>
      <c r="L79" s="211"/>
      <c r="M79" s="211"/>
      <c r="N79" s="211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</row>
    <row r="80" spans="6:26" s="210" customFormat="1" ht="15.75">
      <c r="F80" s="304"/>
      <c r="G80" s="305"/>
      <c r="H80" s="305"/>
      <c r="I80" s="264"/>
      <c r="J80" s="211"/>
      <c r="K80" s="211"/>
      <c r="L80" s="211"/>
      <c r="M80" s="211"/>
      <c r="N80" s="211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</row>
    <row r="81" spans="10:14" s="309" customFormat="1" ht="12.75">
      <c r="J81" s="308"/>
      <c r="K81" s="308"/>
      <c r="L81" s="308"/>
      <c r="M81" s="308"/>
      <c r="N81" s="308"/>
    </row>
    <row r="82" spans="10:14" s="309" customFormat="1" ht="12.75">
      <c r="J82" s="308"/>
      <c r="K82" s="308"/>
      <c r="L82" s="308"/>
      <c r="M82" s="308"/>
      <c r="N82" s="308"/>
    </row>
    <row r="83" spans="10:14" s="309" customFormat="1" ht="12.75">
      <c r="J83" s="308"/>
      <c r="K83" s="308"/>
      <c r="L83" s="308"/>
      <c r="M83" s="308"/>
      <c r="N83" s="308"/>
    </row>
    <row r="84" spans="10:14" s="309" customFormat="1" ht="12.75">
      <c r="J84" s="308"/>
      <c r="K84" s="308"/>
      <c r="L84" s="308"/>
      <c r="M84" s="308"/>
      <c r="N84" s="308"/>
    </row>
    <row r="85" spans="10:14" s="309" customFormat="1" ht="12.75">
      <c r="J85" s="308"/>
      <c r="K85" s="308"/>
      <c r="L85" s="308"/>
      <c r="M85" s="308"/>
      <c r="N85" s="308"/>
    </row>
    <row r="86" spans="10:14" s="309" customFormat="1" ht="12.75">
      <c r="J86" s="308"/>
      <c r="K86" s="308"/>
      <c r="L86" s="308"/>
      <c r="M86" s="308"/>
      <c r="N86" s="308"/>
    </row>
    <row r="87" spans="10:14" s="309" customFormat="1" ht="12.75">
      <c r="J87" s="308"/>
      <c r="K87" s="308"/>
      <c r="L87" s="308"/>
      <c r="M87" s="308"/>
      <c r="N87" s="308"/>
    </row>
    <row r="88" spans="10:14" s="309" customFormat="1" ht="12.75">
      <c r="J88" s="308"/>
      <c r="K88" s="308"/>
      <c r="L88" s="308"/>
      <c r="M88" s="308"/>
      <c r="N88" s="308"/>
    </row>
    <row r="89" spans="10:14" s="309" customFormat="1" ht="12.75">
      <c r="J89" s="308"/>
      <c r="K89" s="308"/>
      <c r="L89" s="308"/>
      <c r="M89" s="308"/>
      <c r="N89" s="308"/>
    </row>
    <row r="90" spans="10:14" s="309" customFormat="1" ht="12.75">
      <c r="J90" s="308"/>
      <c r="K90" s="308"/>
      <c r="L90" s="308"/>
      <c r="M90" s="308"/>
      <c r="N90" s="308"/>
    </row>
    <row r="91" spans="10:14" s="309" customFormat="1" ht="12.75">
      <c r="J91" s="308"/>
      <c r="K91" s="308"/>
      <c r="L91" s="308"/>
      <c r="M91" s="308"/>
      <c r="N91" s="308"/>
    </row>
    <row r="92" spans="10:14" s="309" customFormat="1" ht="12.75">
      <c r="J92" s="308"/>
      <c r="K92" s="308"/>
      <c r="L92" s="308"/>
      <c r="M92" s="308"/>
      <c r="N92" s="308"/>
    </row>
    <row r="93" spans="10:14" s="309" customFormat="1" ht="12.75">
      <c r="J93" s="308"/>
      <c r="K93" s="308"/>
      <c r="L93" s="308"/>
      <c r="M93" s="308"/>
      <c r="N93" s="308"/>
    </row>
    <row r="94" spans="10:14" s="309" customFormat="1" ht="12.75">
      <c r="J94" s="308"/>
      <c r="K94" s="308"/>
      <c r="L94" s="308"/>
      <c r="M94" s="308"/>
      <c r="N94" s="308"/>
    </row>
    <row r="95" spans="10:14" s="309" customFormat="1" ht="12.75">
      <c r="J95" s="308"/>
      <c r="K95" s="308"/>
      <c r="L95" s="308"/>
      <c r="M95" s="308"/>
      <c r="N95" s="308"/>
    </row>
    <row r="96" spans="10:14" s="309" customFormat="1" ht="12.75">
      <c r="J96" s="308"/>
      <c r="K96" s="308"/>
      <c r="L96" s="308"/>
      <c r="M96" s="308"/>
      <c r="N96" s="308"/>
    </row>
    <row r="97" spans="10:14" s="309" customFormat="1" ht="12.75">
      <c r="J97" s="308"/>
      <c r="K97" s="308"/>
      <c r="L97" s="308"/>
      <c r="M97" s="308"/>
      <c r="N97" s="308"/>
    </row>
    <row r="98" spans="10:14" s="309" customFormat="1" ht="12.75">
      <c r="J98" s="308"/>
      <c r="K98" s="308"/>
      <c r="L98" s="308"/>
      <c r="M98" s="308"/>
      <c r="N98" s="308"/>
    </row>
    <row r="99" spans="10:14" s="309" customFormat="1" ht="12.75">
      <c r="J99" s="308"/>
      <c r="K99" s="308"/>
      <c r="L99" s="308"/>
      <c r="M99" s="308"/>
      <c r="N99" s="308"/>
    </row>
    <row r="100" spans="10:14" s="309" customFormat="1" ht="12.75">
      <c r="J100" s="308"/>
      <c r="K100" s="308"/>
      <c r="L100" s="308"/>
      <c r="M100" s="308"/>
      <c r="N100" s="308"/>
    </row>
    <row r="101" spans="10:14" s="309" customFormat="1" ht="12.75">
      <c r="J101" s="308"/>
      <c r="K101" s="308"/>
      <c r="L101" s="308"/>
      <c r="M101" s="308"/>
      <c r="N101" s="308"/>
    </row>
    <row r="102" spans="10:14" s="309" customFormat="1" ht="12.75">
      <c r="J102" s="308"/>
      <c r="K102" s="308"/>
      <c r="L102" s="308"/>
      <c r="M102" s="308"/>
      <c r="N102" s="308"/>
    </row>
    <row r="103" spans="10:14" s="309" customFormat="1" ht="12.75">
      <c r="J103" s="308"/>
      <c r="K103" s="308"/>
      <c r="L103" s="308"/>
      <c r="M103" s="308"/>
      <c r="N103" s="308"/>
    </row>
    <row r="104" spans="10:14" s="309" customFormat="1" ht="12.75">
      <c r="J104" s="308"/>
      <c r="K104" s="308"/>
      <c r="L104" s="308"/>
      <c r="M104" s="308"/>
      <c r="N104" s="308"/>
    </row>
    <row r="105" spans="10:14" s="309" customFormat="1" ht="12.75">
      <c r="J105" s="308"/>
      <c r="K105" s="308"/>
      <c r="L105" s="308"/>
      <c r="M105" s="308"/>
      <c r="N105" s="308"/>
    </row>
    <row r="106" spans="10:14" s="309" customFormat="1" ht="12.75">
      <c r="J106" s="308"/>
      <c r="K106" s="308"/>
      <c r="L106" s="308"/>
      <c r="M106" s="308"/>
      <c r="N106" s="308"/>
    </row>
    <row r="107" spans="10:14" s="309" customFormat="1" ht="12.75">
      <c r="J107" s="308"/>
      <c r="K107" s="308"/>
      <c r="L107" s="308"/>
      <c r="M107" s="308"/>
      <c r="N107" s="308"/>
    </row>
    <row r="108" spans="10:14" s="309" customFormat="1" ht="12.75">
      <c r="J108" s="308"/>
      <c r="K108" s="308"/>
      <c r="L108" s="308"/>
      <c r="M108" s="308"/>
      <c r="N108" s="308"/>
    </row>
    <row r="109" spans="10:14" s="309" customFormat="1" ht="12.75">
      <c r="J109" s="308"/>
      <c r="K109" s="308"/>
      <c r="L109" s="308"/>
      <c r="M109" s="308"/>
      <c r="N109" s="308"/>
    </row>
    <row r="110" spans="10:14" s="309" customFormat="1" ht="12.75">
      <c r="J110" s="308"/>
      <c r="K110" s="308"/>
      <c r="L110" s="308"/>
      <c r="M110" s="308"/>
      <c r="N110" s="308"/>
    </row>
    <row r="111" spans="10:14" s="309" customFormat="1" ht="12.75">
      <c r="J111" s="308"/>
      <c r="K111" s="308"/>
      <c r="L111" s="308"/>
      <c r="M111" s="308"/>
      <c r="N111" s="308"/>
    </row>
    <row r="112" spans="10:14" s="309" customFormat="1" ht="12.75">
      <c r="J112" s="308"/>
      <c r="K112" s="308"/>
      <c r="L112" s="308"/>
      <c r="M112" s="308"/>
      <c r="N112" s="308"/>
    </row>
    <row r="113" spans="10:14" s="309" customFormat="1" ht="12.75">
      <c r="J113" s="308"/>
      <c r="K113" s="308"/>
      <c r="L113" s="308"/>
      <c r="M113" s="308"/>
      <c r="N113" s="308"/>
    </row>
    <row r="114" spans="10:14" s="309" customFormat="1" ht="12.75">
      <c r="J114" s="308"/>
      <c r="K114" s="308"/>
      <c r="L114" s="308"/>
      <c r="M114" s="308"/>
      <c r="N114" s="308"/>
    </row>
    <row r="115" spans="10:14" s="309" customFormat="1" ht="12.75">
      <c r="J115" s="308"/>
      <c r="K115" s="308"/>
      <c r="L115" s="308"/>
      <c r="M115" s="308"/>
      <c r="N115" s="308"/>
    </row>
    <row r="116" spans="10:14" s="309" customFormat="1" ht="12.75">
      <c r="J116" s="308"/>
      <c r="K116" s="308"/>
      <c r="L116" s="308"/>
      <c r="M116" s="308"/>
      <c r="N116" s="308"/>
    </row>
    <row r="117" spans="10:14" s="309" customFormat="1" ht="12.75">
      <c r="J117" s="308"/>
      <c r="K117" s="308"/>
      <c r="L117" s="308"/>
      <c r="M117" s="308"/>
      <c r="N117" s="308"/>
    </row>
    <row r="118" spans="10:14" s="309" customFormat="1" ht="12.75">
      <c r="J118" s="308"/>
      <c r="K118" s="308"/>
      <c r="L118" s="308"/>
      <c r="M118" s="308"/>
      <c r="N118" s="308"/>
    </row>
    <row r="119" spans="10:14" s="309" customFormat="1" ht="12.75">
      <c r="J119" s="308"/>
      <c r="K119" s="308"/>
      <c r="L119" s="308"/>
      <c r="M119" s="308"/>
      <c r="N119" s="308"/>
    </row>
    <row r="120" spans="10:14" s="309" customFormat="1" ht="12.75">
      <c r="J120" s="308"/>
      <c r="K120" s="308"/>
      <c r="L120" s="308"/>
      <c r="M120" s="308"/>
      <c r="N120" s="308"/>
    </row>
    <row r="121" spans="10:14" s="309" customFormat="1" ht="12.75">
      <c r="J121" s="308"/>
      <c r="K121" s="308"/>
      <c r="L121" s="308"/>
      <c r="M121" s="308"/>
      <c r="N121" s="308"/>
    </row>
    <row r="122" spans="10:14" s="309" customFormat="1" ht="12.75">
      <c r="J122" s="308"/>
      <c r="K122" s="308"/>
      <c r="L122" s="308"/>
      <c r="M122" s="308"/>
      <c r="N122" s="308"/>
    </row>
    <row r="123" spans="10:14" s="309" customFormat="1" ht="12.75">
      <c r="J123" s="308"/>
      <c r="K123" s="308"/>
      <c r="L123" s="308"/>
      <c r="M123" s="308"/>
      <c r="N123" s="308"/>
    </row>
    <row r="124" spans="10:14" s="309" customFormat="1" ht="12.75">
      <c r="J124" s="308"/>
      <c r="K124" s="308"/>
      <c r="L124" s="308"/>
      <c r="M124" s="308"/>
      <c r="N124" s="308"/>
    </row>
    <row r="125" spans="10:14" s="309" customFormat="1" ht="12.75">
      <c r="J125" s="308"/>
      <c r="K125" s="308"/>
      <c r="L125" s="308"/>
      <c r="M125" s="308"/>
      <c r="N125" s="308"/>
    </row>
    <row r="126" spans="10:14" s="309" customFormat="1" ht="12.75">
      <c r="J126" s="308"/>
      <c r="K126" s="308"/>
      <c r="L126" s="308"/>
      <c r="M126" s="308"/>
      <c r="N126" s="308"/>
    </row>
    <row r="127" spans="10:14" s="309" customFormat="1" ht="12.75">
      <c r="J127" s="308"/>
      <c r="K127" s="308"/>
      <c r="L127" s="308"/>
      <c r="M127" s="308"/>
      <c r="N127" s="308"/>
    </row>
    <row r="128" spans="10:14" s="309" customFormat="1" ht="12.75">
      <c r="J128" s="308"/>
      <c r="K128" s="308"/>
      <c r="L128" s="308"/>
      <c r="M128" s="308"/>
      <c r="N128" s="308"/>
    </row>
    <row r="129" spans="10:14" s="309" customFormat="1" ht="12.75">
      <c r="J129" s="308"/>
      <c r="K129" s="308"/>
      <c r="L129" s="308"/>
      <c r="M129" s="308"/>
      <c r="N129" s="308"/>
    </row>
    <row r="130" spans="10:14" s="309" customFormat="1" ht="12.75">
      <c r="J130" s="308"/>
      <c r="K130" s="308"/>
      <c r="L130" s="308"/>
      <c r="M130" s="308"/>
      <c r="N130" s="308"/>
    </row>
    <row r="131" spans="10:14" s="309" customFormat="1" ht="12.75">
      <c r="J131" s="308"/>
      <c r="K131" s="308"/>
      <c r="L131" s="308"/>
      <c r="M131" s="308"/>
      <c r="N131" s="308"/>
    </row>
    <row r="132" spans="10:14" s="309" customFormat="1" ht="12.75">
      <c r="J132" s="308"/>
      <c r="K132" s="308"/>
      <c r="L132" s="308"/>
      <c r="M132" s="308"/>
      <c r="N132" s="308"/>
    </row>
    <row r="133" spans="10:14" s="309" customFormat="1" ht="12.75">
      <c r="J133" s="308"/>
      <c r="K133" s="308"/>
      <c r="L133" s="308"/>
      <c r="M133" s="308"/>
      <c r="N133" s="308"/>
    </row>
    <row r="134" spans="10:14" s="309" customFormat="1" ht="12.75">
      <c r="J134" s="308"/>
      <c r="K134" s="308"/>
      <c r="L134" s="308"/>
      <c r="M134" s="308"/>
      <c r="N134" s="308"/>
    </row>
    <row r="135" spans="10:14" s="309" customFormat="1" ht="12.75">
      <c r="J135" s="308"/>
      <c r="K135" s="308"/>
      <c r="L135" s="308"/>
      <c r="M135" s="308"/>
      <c r="N135" s="308"/>
    </row>
    <row r="136" spans="10:14" s="309" customFormat="1" ht="12.75">
      <c r="J136" s="308"/>
      <c r="K136" s="308"/>
      <c r="L136" s="308"/>
      <c r="M136" s="308"/>
      <c r="N136" s="308"/>
    </row>
    <row r="137" spans="10:14" s="309" customFormat="1" ht="12.75">
      <c r="J137" s="308"/>
      <c r="K137" s="308"/>
      <c r="L137" s="308"/>
      <c r="M137" s="308"/>
      <c r="N137" s="308"/>
    </row>
    <row r="138" spans="10:14" s="309" customFormat="1" ht="12.75">
      <c r="J138" s="308"/>
      <c r="K138" s="308"/>
      <c r="L138" s="308"/>
      <c r="M138" s="308"/>
      <c r="N138" s="308"/>
    </row>
    <row r="139" spans="10:14" s="309" customFormat="1" ht="12.75">
      <c r="J139" s="308"/>
      <c r="K139" s="308"/>
      <c r="L139" s="308"/>
      <c r="M139" s="308"/>
      <c r="N139" s="308"/>
    </row>
    <row r="140" spans="10:14" s="309" customFormat="1" ht="12.75">
      <c r="J140" s="308"/>
      <c r="K140" s="308"/>
      <c r="L140" s="308"/>
      <c r="M140" s="308"/>
      <c r="N140" s="308"/>
    </row>
    <row r="141" spans="10:14" s="309" customFormat="1" ht="12.75">
      <c r="J141" s="308"/>
      <c r="K141" s="308"/>
      <c r="L141" s="308"/>
      <c r="M141" s="308"/>
      <c r="N141" s="308"/>
    </row>
    <row r="142" spans="10:14" s="309" customFormat="1" ht="12.75">
      <c r="J142" s="308"/>
      <c r="K142" s="308"/>
      <c r="L142" s="308"/>
      <c r="M142" s="308"/>
      <c r="N142" s="308"/>
    </row>
    <row r="143" spans="10:14" s="309" customFormat="1" ht="12.75">
      <c r="J143" s="308"/>
      <c r="K143" s="308"/>
      <c r="L143" s="308"/>
      <c r="M143" s="308"/>
      <c r="N143" s="308"/>
    </row>
    <row r="144" spans="10:14" s="309" customFormat="1" ht="12.75">
      <c r="J144" s="308"/>
      <c r="K144" s="308"/>
      <c r="L144" s="308"/>
      <c r="M144" s="308"/>
      <c r="N144" s="308"/>
    </row>
    <row r="145" spans="10:14" s="309" customFormat="1" ht="12.75">
      <c r="J145" s="308"/>
      <c r="K145" s="308"/>
      <c r="L145" s="308"/>
      <c r="M145" s="308"/>
      <c r="N145" s="308"/>
    </row>
    <row r="146" spans="10:14" s="309" customFormat="1" ht="12.75">
      <c r="J146" s="308"/>
      <c r="K146" s="308"/>
      <c r="L146" s="308"/>
      <c r="M146" s="308"/>
      <c r="N146" s="308"/>
    </row>
    <row r="147" spans="10:14" s="309" customFormat="1" ht="12.75">
      <c r="J147" s="308"/>
      <c r="K147" s="308"/>
      <c r="L147" s="308"/>
      <c r="M147" s="308"/>
      <c r="N147" s="308"/>
    </row>
    <row r="148" spans="10:14" s="309" customFormat="1" ht="12.75">
      <c r="J148" s="308"/>
      <c r="K148" s="308"/>
      <c r="L148" s="308"/>
      <c r="M148" s="308"/>
      <c r="N148" s="308"/>
    </row>
    <row r="149" spans="10:14" s="309" customFormat="1" ht="12.75">
      <c r="J149" s="308"/>
      <c r="K149" s="308"/>
      <c r="L149" s="308"/>
      <c r="M149" s="308"/>
      <c r="N149" s="308"/>
    </row>
    <row r="150" spans="10:14" s="309" customFormat="1" ht="12.75">
      <c r="J150" s="308"/>
      <c r="K150" s="308"/>
      <c r="L150" s="308"/>
      <c r="M150" s="308"/>
      <c r="N150" s="308"/>
    </row>
    <row r="151" spans="10:14" s="309" customFormat="1" ht="12.75">
      <c r="J151" s="308"/>
      <c r="K151" s="308"/>
      <c r="L151" s="308"/>
      <c r="M151" s="308"/>
      <c r="N151" s="308"/>
    </row>
    <row r="152" spans="10:14" s="309" customFormat="1" ht="12.75">
      <c r="J152" s="308"/>
      <c r="K152" s="308"/>
      <c r="L152" s="308"/>
      <c r="M152" s="308"/>
      <c r="N152" s="308"/>
    </row>
    <row r="153" spans="10:14" s="309" customFormat="1" ht="12.75">
      <c r="J153" s="308"/>
      <c r="K153" s="308"/>
      <c r="L153" s="308"/>
      <c r="M153" s="308"/>
      <c r="N153" s="308"/>
    </row>
    <row r="154" spans="10:14" s="309" customFormat="1" ht="12.75">
      <c r="J154" s="308"/>
      <c r="K154" s="308"/>
      <c r="L154" s="308"/>
      <c r="M154" s="308"/>
      <c r="N154" s="308"/>
    </row>
    <row r="155" spans="10:14" s="309" customFormat="1" ht="12.75">
      <c r="J155" s="308"/>
      <c r="K155" s="308"/>
      <c r="L155" s="308"/>
      <c r="M155" s="308"/>
      <c r="N155" s="308"/>
    </row>
    <row r="156" spans="10:14" s="309" customFormat="1" ht="12.75">
      <c r="J156" s="308"/>
      <c r="K156" s="308"/>
      <c r="L156" s="308"/>
      <c r="M156" s="308"/>
      <c r="N156" s="308"/>
    </row>
    <row r="157" spans="10:14" s="309" customFormat="1" ht="12.75">
      <c r="J157" s="308"/>
      <c r="K157" s="308"/>
      <c r="L157" s="308"/>
      <c r="M157" s="308"/>
      <c r="N157" s="308"/>
    </row>
    <row r="158" spans="10:14" s="309" customFormat="1" ht="12.75">
      <c r="J158" s="308"/>
      <c r="K158" s="308"/>
      <c r="L158" s="308"/>
      <c r="M158" s="308"/>
      <c r="N158" s="308"/>
    </row>
    <row r="159" spans="10:14" s="309" customFormat="1" ht="12.75">
      <c r="J159" s="308"/>
      <c r="K159" s="308"/>
      <c r="L159" s="308"/>
      <c r="M159" s="308"/>
      <c r="N159" s="308"/>
    </row>
    <row r="160" spans="10:14" s="309" customFormat="1" ht="12.75">
      <c r="J160" s="308"/>
      <c r="K160" s="308"/>
      <c r="L160" s="308"/>
      <c r="M160" s="308"/>
      <c r="N160" s="308"/>
    </row>
    <row r="161" spans="10:14" s="309" customFormat="1" ht="12.75">
      <c r="J161" s="308"/>
      <c r="K161" s="308"/>
      <c r="L161" s="308"/>
      <c r="M161" s="308"/>
      <c r="N161" s="308"/>
    </row>
    <row r="162" spans="10:14" s="309" customFormat="1" ht="12.75">
      <c r="J162" s="308"/>
      <c r="K162" s="308"/>
      <c r="L162" s="308"/>
      <c r="M162" s="308"/>
      <c r="N162" s="308"/>
    </row>
    <row r="163" spans="10:14" s="309" customFormat="1" ht="12.75">
      <c r="J163" s="308"/>
      <c r="K163" s="308"/>
      <c r="L163" s="308"/>
      <c r="M163" s="308"/>
      <c r="N163" s="308"/>
    </row>
    <row r="164" spans="10:14" s="309" customFormat="1" ht="12.75">
      <c r="J164" s="308"/>
      <c r="K164" s="308"/>
      <c r="L164" s="308"/>
      <c r="M164" s="308"/>
      <c r="N164" s="308"/>
    </row>
    <row r="165" spans="10:14" s="309" customFormat="1" ht="12.75">
      <c r="J165" s="308"/>
      <c r="K165" s="308"/>
      <c r="L165" s="308"/>
      <c r="M165" s="308"/>
      <c r="N165" s="308"/>
    </row>
    <row r="166" spans="10:14" s="309" customFormat="1" ht="12.75">
      <c r="J166" s="308"/>
      <c r="K166" s="308"/>
      <c r="L166" s="308"/>
      <c r="M166" s="308"/>
      <c r="N166" s="308"/>
    </row>
    <row r="167" spans="10:14" s="309" customFormat="1" ht="12.75">
      <c r="J167" s="308"/>
      <c r="K167" s="308"/>
      <c r="L167" s="308"/>
      <c r="M167" s="308"/>
      <c r="N167" s="308"/>
    </row>
    <row r="168" spans="10:14" s="309" customFormat="1" ht="12.75">
      <c r="J168" s="308"/>
      <c r="K168" s="308"/>
      <c r="L168" s="308"/>
      <c r="M168" s="308"/>
      <c r="N168" s="308"/>
    </row>
    <row r="169" spans="10:14" s="309" customFormat="1" ht="12.75">
      <c r="J169" s="308"/>
      <c r="K169" s="308"/>
      <c r="L169" s="308"/>
      <c r="M169" s="308"/>
      <c r="N169" s="308"/>
    </row>
    <row r="170" spans="10:14" s="309" customFormat="1" ht="12.75">
      <c r="J170" s="308"/>
      <c r="K170" s="308"/>
      <c r="L170" s="308"/>
      <c r="M170" s="308"/>
      <c r="N170" s="308"/>
    </row>
    <row r="171" spans="10:14" s="309" customFormat="1" ht="12.75">
      <c r="J171" s="308"/>
      <c r="K171" s="308"/>
      <c r="L171" s="308"/>
      <c r="M171" s="308"/>
      <c r="N171" s="308"/>
    </row>
    <row r="172" spans="10:14" s="309" customFormat="1" ht="12.75">
      <c r="J172" s="308"/>
      <c r="K172" s="308"/>
      <c r="L172" s="308"/>
      <c r="M172" s="308"/>
      <c r="N172" s="308"/>
    </row>
    <row r="173" spans="10:14" s="309" customFormat="1" ht="12.75">
      <c r="J173" s="308"/>
      <c r="K173" s="308"/>
      <c r="L173" s="308"/>
      <c r="M173" s="308"/>
      <c r="N173" s="308"/>
    </row>
    <row r="174" spans="10:14" s="309" customFormat="1" ht="12.75">
      <c r="J174" s="308"/>
      <c r="K174" s="308"/>
      <c r="L174" s="308"/>
      <c r="M174" s="308"/>
      <c r="N174" s="308"/>
    </row>
    <row r="175" spans="10:14" s="309" customFormat="1" ht="12.75">
      <c r="J175" s="308"/>
      <c r="K175" s="308"/>
      <c r="L175" s="308"/>
      <c r="M175" s="308"/>
      <c r="N175" s="308"/>
    </row>
    <row r="176" spans="10:14" s="309" customFormat="1" ht="12.75">
      <c r="J176" s="308"/>
      <c r="K176" s="308"/>
      <c r="L176" s="308"/>
      <c r="M176" s="308"/>
      <c r="N176" s="308"/>
    </row>
    <row r="177" spans="10:14" s="309" customFormat="1" ht="12.75">
      <c r="J177" s="308"/>
      <c r="K177" s="308"/>
      <c r="L177" s="308"/>
      <c r="M177" s="308"/>
      <c r="N177" s="308"/>
    </row>
    <row r="178" spans="10:14" s="309" customFormat="1" ht="12.75">
      <c r="J178" s="308"/>
      <c r="K178" s="308"/>
      <c r="L178" s="308"/>
      <c r="M178" s="308"/>
      <c r="N178" s="308"/>
    </row>
    <row r="179" spans="10:14" s="309" customFormat="1" ht="12.75">
      <c r="J179" s="308"/>
      <c r="K179" s="308"/>
      <c r="L179" s="308"/>
      <c r="M179" s="308"/>
      <c r="N179" s="308"/>
    </row>
    <row r="180" spans="10:14" s="309" customFormat="1" ht="12.75">
      <c r="J180" s="308"/>
      <c r="K180" s="308"/>
      <c r="L180" s="308"/>
      <c r="M180" s="308"/>
      <c r="N180" s="308"/>
    </row>
    <row r="181" spans="10:14" s="309" customFormat="1" ht="12.75">
      <c r="J181" s="308"/>
      <c r="K181" s="308"/>
      <c r="L181" s="308"/>
      <c r="M181" s="308"/>
      <c r="N181" s="308"/>
    </row>
    <row r="182" spans="10:14" s="309" customFormat="1" ht="12.75">
      <c r="J182" s="308"/>
      <c r="K182" s="308"/>
      <c r="L182" s="308"/>
      <c r="M182" s="308"/>
      <c r="N182" s="308"/>
    </row>
    <row r="183" spans="10:14" s="309" customFormat="1" ht="12.75">
      <c r="J183" s="308"/>
      <c r="K183" s="308"/>
      <c r="L183" s="308"/>
      <c r="M183" s="308"/>
      <c r="N183" s="308"/>
    </row>
    <row r="184" spans="10:14" s="309" customFormat="1" ht="12.75">
      <c r="J184" s="308"/>
      <c r="K184" s="308"/>
      <c r="L184" s="308"/>
      <c r="M184" s="308"/>
      <c r="N184" s="308"/>
    </row>
    <row r="185" spans="10:14" s="309" customFormat="1" ht="12.75">
      <c r="J185" s="308"/>
      <c r="K185" s="308"/>
      <c r="L185" s="308"/>
      <c r="M185" s="308"/>
      <c r="N185" s="308"/>
    </row>
    <row r="186" spans="10:14" s="309" customFormat="1" ht="12.75">
      <c r="J186" s="308"/>
      <c r="K186" s="308"/>
      <c r="L186" s="308"/>
      <c r="M186" s="308"/>
      <c r="N186" s="308"/>
    </row>
    <row r="187" spans="10:14" s="309" customFormat="1" ht="12.75">
      <c r="J187" s="308"/>
      <c r="K187" s="308"/>
      <c r="L187" s="308"/>
      <c r="M187" s="308"/>
      <c r="N187" s="308"/>
    </row>
    <row r="188" spans="10:14" s="309" customFormat="1" ht="12.75">
      <c r="J188" s="308"/>
      <c r="K188" s="308"/>
      <c r="L188" s="308"/>
      <c r="M188" s="308"/>
      <c r="N188" s="308"/>
    </row>
    <row r="189" spans="10:14" s="309" customFormat="1" ht="12.75">
      <c r="J189" s="308"/>
      <c r="K189" s="308"/>
      <c r="L189" s="308"/>
      <c r="M189" s="308"/>
      <c r="N189" s="308"/>
    </row>
    <row r="190" spans="10:14" s="309" customFormat="1" ht="12.75">
      <c r="J190" s="308"/>
      <c r="K190" s="308"/>
      <c r="L190" s="308"/>
      <c r="M190" s="308"/>
      <c r="N190" s="308"/>
    </row>
    <row r="191" spans="10:14" s="309" customFormat="1" ht="12.75">
      <c r="J191" s="308"/>
      <c r="K191" s="308"/>
      <c r="L191" s="308"/>
      <c r="M191" s="308"/>
      <c r="N191" s="308"/>
    </row>
    <row r="192" spans="10:14" s="309" customFormat="1" ht="12.75">
      <c r="J192" s="308"/>
      <c r="K192" s="308"/>
      <c r="L192" s="308"/>
      <c r="M192" s="308"/>
      <c r="N192" s="308"/>
    </row>
    <row r="193" spans="10:14" s="309" customFormat="1" ht="12.75">
      <c r="J193" s="308"/>
      <c r="K193" s="308"/>
      <c r="L193" s="308"/>
      <c r="M193" s="308"/>
      <c r="N193" s="308"/>
    </row>
    <row r="194" spans="10:14" s="309" customFormat="1" ht="12.75">
      <c r="J194" s="308"/>
      <c r="K194" s="308"/>
      <c r="L194" s="308"/>
      <c r="M194" s="308"/>
      <c r="N194" s="308"/>
    </row>
    <row r="195" spans="10:14" s="309" customFormat="1" ht="12.75">
      <c r="J195" s="308"/>
      <c r="K195" s="308"/>
      <c r="L195" s="308"/>
      <c r="M195" s="308"/>
      <c r="N195" s="308"/>
    </row>
    <row r="196" spans="10:14" s="309" customFormat="1" ht="12.75">
      <c r="J196" s="308"/>
      <c r="K196" s="308"/>
      <c r="L196" s="308"/>
      <c r="M196" s="308"/>
      <c r="N196" s="308"/>
    </row>
    <row r="197" spans="10:14" s="309" customFormat="1" ht="12.75">
      <c r="J197" s="308"/>
      <c r="K197" s="308"/>
      <c r="L197" s="308"/>
      <c r="M197" s="308"/>
      <c r="N197" s="308"/>
    </row>
    <row r="198" spans="10:14" s="309" customFormat="1" ht="12.75">
      <c r="J198" s="308"/>
      <c r="K198" s="308"/>
      <c r="L198" s="308"/>
      <c r="M198" s="308"/>
      <c r="N198" s="308"/>
    </row>
    <row r="199" spans="10:14" s="309" customFormat="1" ht="12.75">
      <c r="J199" s="308"/>
      <c r="K199" s="308"/>
      <c r="L199" s="308"/>
      <c r="M199" s="308"/>
      <c r="N199" s="308"/>
    </row>
    <row r="200" spans="10:14" s="309" customFormat="1" ht="12.75">
      <c r="J200" s="308"/>
      <c r="K200" s="308"/>
      <c r="L200" s="308"/>
      <c r="M200" s="308"/>
      <c r="N200" s="308"/>
    </row>
  </sheetData>
  <mergeCells count="10">
    <mergeCell ref="G23:H23"/>
    <mergeCell ref="G25:H25"/>
    <mergeCell ref="G17:H17"/>
    <mergeCell ref="G18:H18"/>
    <mergeCell ref="F21:I21"/>
    <mergeCell ref="G22:H22"/>
    <mergeCell ref="D3:L5"/>
    <mergeCell ref="A10:O11"/>
    <mergeCell ref="A12:K12"/>
    <mergeCell ref="F16:I16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3:AC114"/>
  <sheetViews>
    <sheetView showGridLines="0" showZeros="0" zoomScale="85" zoomScaleNormal="85" workbookViewId="0" topLeftCell="A64">
      <selection activeCell="A1" sqref="A1"/>
    </sheetView>
  </sheetViews>
  <sheetFormatPr defaultColWidth="11.421875" defaultRowHeight="12.75"/>
  <cols>
    <col min="1" max="2" width="16.421875" style="79" customWidth="1"/>
    <col min="3" max="3" width="34.00390625" style="79" customWidth="1"/>
    <col min="4" max="4" width="9.140625" style="79" customWidth="1"/>
    <col min="5" max="6" width="11.57421875" style="157" customWidth="1"/>
    <col min="7" max="7" width="3.421875" style="157" customWidth="1"/>
    <col min="8" max="11" width="11.57421875" style="157" customWidth="1"/>
    <col min="12" max="12" width="24.421875" style="157" customWidth="1"/>
    <col min="13" max="13" width="11.57421875" style="310" customWidth="1"/>
    <col min="14" max="29" width="11.57421875" style="79" customWidth="1"/>
    <col min="30" max="16384" width="11.57421875" style="92" customWidth="1"/>
  </cols>
  <sheetData>
    <row r="3" spans="3:11" ht="15.75">
      <c r="C3" s="314" t="s">
        <v>39</v>
      </c>
      <c r="D3" s="314"/>
      <c r="E3" s="314"/>
      <c r="F3" s="314"/>
      <c r="G3" s="314"/>
      <c r="H3" s="314"/>
      <c r="I3" s="314"/>
      <c r="J3" s="314"/>
      <c r="K3" s="314"/>
    </row>
    <row r="4" spans="3:11" ht="15.75">
      <c r="C4" s="314"/>
      <c r="D4" s="314"/>
      <c r="E4" s="314"/>
      <c r="F4" s="314"/>
      <c r="G4" s="314"/>
      <c r="H4" s="314"/>
      <c r="I4" s="314"/>
      <c r="J4" s="314"/>
      <c r="K4" s="314"/>
    </row>
    <row r="5" spans="3:11" ht="15.75">
      <c r="C5" s="314"/>
      <c r="D5" s="314"/>
      <c r="E5" s="314"/>
      <c r="F5" s="314"/>
      <c r="G5" s="314"/>
      <c r="H5" s="314"/>
      <c r="I5" s="314"/>
      <c r="J5" s="314"/>
      <c r="K5" s="314"/>
    </row>
    <row r="6" spans="2:12" ht="15.75">
      <c r="B6" s="315" t="s">
        <v>40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</row>
    <row r="7" spans="2:12" ht="15.75"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</row>
    <row r="12" spans="2:12" ht="22.5">
      <c r="B12" s="93" t="s">
        <v>4</v>
      </c>
      <c r="C12" s="94"/>
      <c r="D12" s="94"/>
      <c r="E12" s="158"/>
      <c r="F12" s="158"/>
      <c r="G12" s="158"/>
      <c r="H12" s="158"/>
      <c r="I12" s="158"/>
      <c r="J12" s="158"/>
      <c r="K12" s="158"/>
      <c r="L12" s="159"/>
    </row>
    <row r="13" spans="2:12" ht="15.75">
      <c r="B13" s="316" t="s">
        <v>41</v>
      </c>
      <c r="C13" s="316"/>
      <c r="D13" s="316"/>
      <c r="E13" s="316"/>
      <c r="F13" s="316"/>
      <c r="G13" s="154"/>
      <c r="H13" s="188"/>
      <c r="I13" s="154"/>
      <c r="J13" s="154"/>
      <c r="K13" s="154"/>
      <c r="L13" s="160"/>
    </row>
    <row r="14" spans="2:12" ht="15.75">
      <c r="B14" s="316"/>
      <c r="C14" s="316"/>
      <c r="D14" s="316"/>
      <c r="E14" s="316"/>
      <c r="F14" s="316"/>
      <c r="G14" s="154"/>
      <c r="H14" s="188"/>
      <c r="I14" s="154"/>
      <c r="J14" s="154"/>
      <c r="K14" s="154"/>
      <c r="L14" s="160"/>
    </row>
    <row r="15" spans="2:12" ht="15.75">
      <c r="B15" s="95"/>
      <c r="C15" s="49"/>
      <c r="D15" s="49"/>
      <c r="E15" s="154"/>
      <c r="F15" s="154"/>
      <c r="G15" s="154"/>
      <c r="H15" s="188"/>
      <c r="I15" s="154"/>
      <c r="J15" s="154"/>
      <c r="K15" s="154"/>
      <c r="L15" s="160"/>
    </row>
    <row r="16" spans="2:12" ht="15.75">
      <c r="B16" s="95"/>
      <c r="C16" s="49" t="s">
        <v>42</v>
      </c>
      <c r="D16" s="49"/>
      <c r="E16" s="154"/>
      <c r="F16" s="154"/>
      <c r="G16" s="154"/>
      <c r="H16" s="188"/>
      <c r="I16" s="154"/>
      <c r="J16" s="154"/>
      <c r="K16" s="154"/>
      <c r="L16" s="160"/>
    </row>
    <row r="17" spans="2:12" ht="15.75">
      <c r="B17" s="95"/>
      <c r="C17" s="49" t="s">
        <v>43</v>
      </c>
      <c r="D17" s="49"/>
      <c r="E17" s="154"/>
      <c r="F17" s="154"/>
      <c r="G17" s="154"/>
      <c r="H17" s="188"/>
      <c r="I17" s="154"/>
      <c r="J17" s="154"/>
      <c r="K17" s="154"/>
      <c r="L17" s="160"/>
    </row>
    <row r="18" spans="2:12" ht="15.75">
      <c r="B18" s="95"/>
      <c r="C18" s="49" t="s">
        <v>44</v>
      </c>
      <c r="D18" s="49"/>
      <c r="E18" s="154"/>
      <c r="F18" s="154"/>
      <c r="G18" s="154"/>
      <c r="H18" s="188"/>
      <c r="I18" s="17">
        <f>IF(D20="AB",1,0)+IF(D20="BC",2,0)+IF(D20="AC",3,0)</f>
        <v>0</v>
      </c>
      <c r="J18" s="154"/>
      <c r="K18" s="154"/>
      <c r="L18" s="160"/>
    </row>
    <row r="19" spans="2:13" ht="15.75">
      <c r="B19" s="95"/>
      <c r="C19" s="49"/>
      <c r="D19" s="49"/>
      <c r="E19" s="154"/>
      <c r="F19" s="154"/>
      <c r="G19" s="154"/>
      <c r="H19" s="188"/>
      <c r="I19" s="154"/>
      <c r="J19" s="154"/>
      <c r="K19" s="154"/>
      <c r="L19" s="160"/>
      <c r="M19" s="310">
        <f>IF(D20="AC",1,0)</f>
        <v>0</v>
      </c>
    </row>
    <row r="20" spans="2:12" ht="15.75">
      <c r="B20" s="361" t="s">
        <v>45</v>
      </c>
      <c r="C20" s="361"/>
      <c r="D20" s="21"/>
      <c r="E20" s="154" t="s">
        <v>46</v>
      </c>
      <c r="F20" s="154"/>
      <c r="G20" s="154"/>
      <c r="H20" s="188"/>
      <c r="I20" s="154"/>
      <c r="J20" s="154"/>
      <c r="K20" s="154"/>
      <c r="L20" s="160"/>
    </row>
    <row r="21" spans="2:12" ht="15.75">
      <c r="B21" s="97"/>
      <c r="C21" s="49"/>
      <c r="D21" s="29"/>
      <c r="E21" s="154"/>
      <c r="F21" s="154"/>
      <c r="G21" s="154"/>
      <c r="H21" s="188"/>
      <c r="I21" s="154"/>
      <c r="J21" s="154"/>
      <c r="K21" s="154"/>
      <c r="L21" s="160"/>
    </row>
    <row r="22" spans="2:13" ht="15.75">
      <c r="B22" s="313" t="s">
        <v>47</v>
      </c>
      <c r="C22" s="313"/>
      <c r="D22" s="21"/>
      <c r="E22" s="154"/>
      <c r="F22" s="189"/>
      <c r="G22" s="190"/>
      <c r="H22" s="191"/>
      <c r="I22" s="154"/>
      <c r="J22" s="154"/>
      <c r="K22" s="154"/>
      <c r="L22" s="160"/>
      <c r="M22" s="310">
        <f>IF(D22=5,1,0)</f>
        <v>0</v>
      </c>
    </row>
    <row r="23" spans="2:12" ht="15.75">
      <c r="B23" s="98"/>
      <c r="C23" s="28"/>
      <c r="D23" s="29"/>
      <c r="E23" s="154"/>
      <c r="F23" s="189"/>
      <c r="G23" s="190"/>
      <c r="H23" s="188"/>
      <c r="I23" s="154"/>
      <c r="J23" s="154"/>
      <c r="K23" s="154"/>
      <c r="L23" s="160"/>
    </row>
    <row r="24" spans="2:12" ht="15.75">
      <c r="B24" s="98"/>
      <c r="C24" s="28"/>
      <c r="D24" s="29"/>
      <c r="E24" s="154"/>
      <c r="F24" s="189"/>
      <c r="G24" s="190"/>
      <c r="H24" s="188"/>
      <c r="I24" s="154"/>
      <c r="J24" s="154"/>
      <c r="K24" s="154"/>
      <c r="L24" s="160"/>
    </row>
    <row r="25" spans="2:13" ht="15.75">
      <c r="B25" s="361">
        <f>D20</f>
        <v>0</v>
      </c>
      <c r="C25" s="361"/>
      <c r="D25" s="96">
        <f>IF(D20&lt;&gt;0,"²=",0)</f>
        <v>0</v>
      </c>
      <c r="E25" s="204">
        <f>IF(B25&lt;&gt;0,"?",0)</f>
        <v>0</v>
      </c>
      <c r="F25" s="154"/>
      <c r="G25" s="154"/>
      <c r="H25" s="188"/>
      <c r="I25" s="154"/>
      <c r="J25" s="161"/>
      <c r="K25" s="154"/>
      <c r="L25" s="160"/>
      <c r="M25" s="310">
        <f>IF(E25=25,1,0)</f>
        <v>0</v>
      </c>
    </row>
    <row r="26" spans="2:12" ht="15.75">
      <c r="B26" s="361">
        <f>IF(I18=1,"BC²+AC²",0)</f>
        <v>0</v>
      </c>
      <c r="C26" s="361"/>
      <c r="D26" s="29">
        <f>IF(B26&lt;&gt;0,"=",0)</f>
        <v>0</v>
      </c>
      <c r="E26" s="191">
        <f>IF(B26&lt;&gt;0,"?",0)</f>
        <v>0</v>
      </c>
      <c r="F26" s="154"/>
      <c r="G26" s="154"/>
      <c r="H26" s="188"/>
      <c r="I26" s="154"/>
      <c r="J26" s="154"/>
      <c r="K26" s="154"/>
      <c r="L26" s="160"/>
    </row>
    <row r="27" spans="2:12" ht="15.75">
      <c r="B27" s="361">
        <f>IF(I18=2,"AC²+AB²",0)</f>
        <v>0</v>
      </c>
      <c r="C27" s="361"/>
      <c r="D27" s="29">
        <f>IF(B27&lt;&gt;0,"=",0)</f>
        <v>0</v>
      </c>
      <c r="E27" s="191">
        <f>IF(B27&lt;&gt;0,"?",0)</f>
        <v>0</v>
      </c>
      <c r="F27" s="154"/>
      <c r="G27" s="154"/>
      <c r="H27" s="188"/>
      <c r="I27" s="154"/>
      <c r="J27" s="154"/>
      <c r="K27" s="154"/>
      <c r="L27" s="160"/>
    </row>
    <row r="28" spans="2:13" ht="15.75">
      <c r="B28" s="361">
        <f>IF(I18=3,"BC²+AB²",0)</f>
        <v>0</v>
      </c>
      <c r="C28" s="361"/>
      <c r="D28" s="70">
        <f>IF(B28&lt;&gt;0,"=",0)</f>
        <v>0</v>
      </c>
      <c r="E28" s="191">
        <f>IF(B28&lt;&gt;0,"?",0)</f>
        <v>0</v>
      </c>
      <c r="F28" s="188"/>
      <c r="G28" s="188"/>
      <c r="H28" s="188"/>
      <c r="I28" s="154"/>
      <c r="J28" s="154"/>
      <c r="K28" s="154"/>
      <c r="L28" s="160"/>
      <c r="M28" s="310">
        <f>IF(E28=25,1,0)</f>
        <v>0</v>
      </c>
    </row>
    <row r="29" spans="2:12" ht="15.75">
      <c r="B29" s="97"/>
      <c r="C29" s="69"/>
      <c r="D29" s="70"/>
      <c r="E29" s="188"/>
      <c r="F29" s="154"/>
      <c r="G29" s="154"/>
      <c r="H29" s="154"/>
      <c r="I29" s="154"/>
      <c r="J29" s="154"/>
      <c r="K29" s="154"/>
      <c r="L29" s="160"/>
    </row>
    <row r="30" spans="1:29" s="101" customFormat="1" ht="22.5">
      <c r="A30" s="99"/>
      <c r="B30" s="352" t="s">
        <v>48</v>
      </c>
      <c r="C30" s="352"/>
      <c r="D30" s="100"/>
      <c r="E30" s="162"/>
      <c r="F30" s="162"/>
      <c r="G30" s="162"/>
      <c r="H30" s="162"/>
      <c r="I30" s="162"/>
      <c r="J30" s="162"/>
      <c r="K30" s="163"/>
      <c r="L30" s="160"/>
      <c r="M30" s="311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</row>
    <row r="31" spans="1:29" s="101" customFormat="1" ht="15.75">
      <c r="A31" s="99"/>
      <c r="B31" s="353" t="s">
        <v>49</v>
      </c>
      <c r="C31" s="353"/>
      <c r="D31" s="103"/>
      <c r="E31" s="168"/>
      <c r="F31" s="354"/>
      <c r="G31" s="354"/>
      <c r="H31" s="354"/>
      <c r="I31" s="354"/>
      <c r="J31" s="354"/>
      <c r="K31" s="165"/>
      <c r="L31" s="160"/>
      <c r="M31" s="311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</row>
    <row r="32" spans="1:29" s="101" customFormat="1" ht="15.75">
      <c r="A32" s="99"/>
      <c r="B32" s="102"/>
      <c r="C32" s="104"/>
      <c r="D32" s="103" t="s">
        <v>50</v>
      </c>
      <c r="E32" s="168"/>
      <c r="F32" s="354" t="s">
        <v>51</v>
      </c>
      <c r="G32" s="354"/>
      <c r="H32" s="354"/>
      <c r="I32" s="354"/>
      <c r="J32" s="354"/>
      <c r="K32" s="166"/>
      <c r="L32" s="160"/>
      <c r="M32" s="311" t="b">
        <v>0</v>
      </c>
      <c r="N32" s="99">
        <f>IF(AND(M32=TRUE,M33=FALSE),1,0)</f>
        <v>0</v>
      </c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</row>
    <row r="33" spans="1:29" s="101" customFormat="1" ht="20.25">
      <c r="A33" s="99"/>
      <c r="B33" s="102"/>
      <c r="C33" s="104"/>
      <c r="D33" s="103" t="s">
        <v>52</v>
      </c>
      <c r="E33" s="168"/>
      <c r="F33" s="192"/>
      <c r="G33" s="192"/>
      <c r="H33" s="192"/>
      <c r="I33" s="167"/>
      <c r="J33" s="168"/>
      <c r="K33" s="165"/>
      <c r="L33" s="160"/>
      <c r="M33" s="311" t="b">
        <v>0</v>
      </c>
      <c r="N33" s="99"/>
      <c r="O33" s="99">
        <f>IF(K32="B",1,0)</f>
        <v>0</v>
      </c>
      <c r="P33" s="99" t="e">
        <v>#NAME?</v>
      </c>
      <c r="Q33" s="99"/>
      <c r="R33" s="205">
        <f>SUM(M19,M22,M25,M28,N32,O33)</f>
        <v>0</v>
      </c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</row>
    <row r="34" spans="1:29" s="101" customFormat="1" ht="14.25" customHeight="1">
      <c r="A34" s="99"/>
      <c r="B34" s="105"/>
      <c r="C34" s="106"/>
      <c r="D34" s="107"/>
      <c r="E34" s="169"/>
      <c r="F34" s="169"/>
      <c r="G34" s="169"/>
      <c r="H34" s="169"/>
      <c r="I34" s="169"/>
      <c r="J34" s="169"/>
      <c r="K34" s="170"/>
      <c r="L34" s="160"/>
      <c r="M34" s="311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</row>
    <row r="35" spans="2:12" ht="15.75" customHeight="1">
      <c r="B35" s="108"/>
      <c r="C35" s="109"/>
      <c r="D35" s="110"/>
      <c r="E35" s="171"/>
      <c r="F35" s="171"/>
      <c r="G35" s="171"/>
      <c r="H35" s="171"/>
      <c r="I35" s="171"/>
      <c r="J35" s="171"/>
      <c r="K35" s="171"/>
      <c r="L35" s="172"/>
    </row>
    <row r="36" spans="2:5" ht="15.75" customHeight="1">
      <c r="B36" s="111"/>
      <c r="C36" s="111"/>
      <c r="D36" s="112"/>
      <c r="E36" s="164"/>
    </row>
    <row r="37" spans="2:5" ht="15.75" customHeight="1">
      <c r="B37" s="111"/>
      <c r="C37" s="111"/>
      <c r="D37" s="112"/>
      <c r="E37" s="164"/>
    </row>
    <row r="38" spans="2:5" ht="15.75">
      <c r="B38" s="111"/>
      <c r="C38" s="111"/>
      <c r="D38" s="112"/>
      <c r="E38" s="164"/>
    </row>
    <row r="39" spans="2:5" ht="15.75">
      <c r="B39" s="111"/>
      <c r="C39" s="111"/>
      <c r="D39" s="112"/>
      <c r="E39" s="164"/>
    </row>
    <row r="40" spans="2:12" ht="22.5">
      <c r="B40" s="113" t="s">
        <v>11</v>
      </c>
      <c r="C40" s="114"/>
      <c r="D40" s="114"/>
      <c r="E40" s="173"/>
      <c r="F40" s="173"/>
      <c r="G40" s="173"/>
      <c r="H40" s="173"/>
      <c r="I40" s="173"/>
      <c r="J40" s="173"/>
      <c r="K40" s="173"/>
      <c r="L40" s="174"/>
    </row>
    <row r="41" spans="2:12" ht="15.75">
      <c r="B41" s="115" t="s">
        <v>41</v>
      </c>
      <c r="C41" s="116"/>
      <c r="D41" s="116"/>
      <c r="E41" s="175"/>
      <c r="F41" s="175"/>
      <c r="G41" s="175"/>
      <c r="H41" s="175"/>
      <c r="I41" s="175"/>
      <c r="J41" s="175"/>
      <c r="K41" s="175"/>
      <c r="L41" s="176"/>
    </row>
    <row r="42" spans="2:12" ht="15.75">
      <c r="B42" s="115"/>
      <c r="C42" s="116"/>
      <c r="D42" s="116"/>
      <c r="E42" s="175"/>
      <c r="F42" s="175"/>
      <c r="G42" s="175"/>
      <c r="H42" s="175"/>
      <c r="I42" s="175"/>
      <c r="J42" s="175"/>
      <c r="K42" s="175"/>
      <c r="L42" s="176"/>
    </row>
    <row r="43" spans="2:12" ht="15.75">
      <c r="B43" s="115"/>
      <c r="C43" s="116" t="s">
        <v>53</v>
      </c>
      <c r="D43" s="116"/>
      <c r="E43" s="175"/>
      <c r="F43" s="175"/>
      <c r="G43" s="175"/>
      <c r="H43" s="175"/>
      <c r="I43" s="175"/>
      <c r="J43" s="175"/>
      <c r="K43" s="175"/>
      <c r="L43" s="176"/>
    </row>
    <row r="44" spans="2:12" ht="15.75">
      <c r="B44" s="115"/>
      <c r="C44" s="116" t="s">
        <v>54</v>
      </c>
      <c r="D44" s="116"/>
      <c r="E44" s="175"/>
      <c r="F44" s="175"/>
      <c r="G44" s="175"/>
      <c r="H44" s="175"/>
      <c r="I44" s="175"/>
      <c r="J44" s="175"/>
      <c r="K44" s="175"/>
      <c r="L44" s="176"/>
    </row>
    <row r="45" spans="2:12" ht="15.75">
      <c r="B45" s="115"/>
      <c r="C45" s="116" t="s">
        <v>30</v>
      </c>
      <c r="D45" s="116"/>
      <c r="E45" s="175"/>
      <c r="F45" s="175"/>
      <c r="G45" s="175"/>
      <c r="H45" s="175"/>
      <c r="I45" s="117">
        <f>IF(D47="AB",1,0)+IF(D47="BC",2,0)+IF(D47="AC",3,0)</f>
        <v>0</v>
      </c>
      <c r="J45" s="175"/>
      <c r="K45" s="175"/>
      <c r="L45" s="176"/>
    </row>
    <row r="46" spans="2:13" ht="15.75">
      <c r="B46" s="115"/>
      <c r="C46" s="116"/>
      <c r="D46" s="116"/>
      <c r="E46" s="175"/>
      <c r="F46" s="175"/>
      <c r="G46" s="175"/>
      <c r="H46" s="175"/>
      <c r="I46" s="175"/>
      <c r="J46" s="175"/>
      <c r="K46" s="175"/>
      <c r="L46" s="176"/>
      <c r="M46" s="310">
        <f>IF(D47="BC",1,0)</f>
        <v>0</v>
      </c>
    </row>
    <row r="47" spans="2:12" ht="15.75">
      <c r="B47" s="358" t="s">
        <v>45</v>
      </c>
      <c r="C47" s="358"/>
      <c r="D47" s="21"/>
      <c r="E47" s="175" t="s">
        <v>46</v>
      </c>
      <c r="F47" s="175"/>
      <c r="G47" s="175"/>
      <c r="H47" s="175"/>
      <c r="I47" s="175"/>
      <c r="J47" s="175"/>
      <c r="K47" s="175"/>
      <c r="L47" s="176"/>
    </row>
    <row r="48" spans="2:13" ht="15.75">
      <c r="B48" s="118"/>
      <c r="C48" s="116"/>
      <c r="D48" s="119"/>
      <c r="E48" s="175"/>
      <c r="F48" s="175"/>
      <c r="G48" s="175"/>
      <c r="H48" s="175"/>
      <c r="I48" s="175"/>
      <c r="J48" s="175"/>
      <c r="K48" s="175"/>
      <c r="L48" s="176"/>
      <c r="M48" s="310">
        <f>IF(D49=9,1,0)</f>
        <v>0</v>
      </c>
    </row>
    <row r="49" spans="2:12" ht="15.75">
      <c r="B49" s="360" t="s">
        <v>47</v>
      </c>
      <c r="C49" s="360"/>
      <c r="D49" s="21"/>
      <c r="E49" s="175"/>
      <c r="F49" s="193"/>
      <c r="G49" s="194"/>
      <c r="H49" s="195"/>
      <c r="I49" s="175"/>
      <c r="J49" s="175"/>
      <c r="K49" s="175"/>
      <c r="L49" s="176"/>
    </row>
    <row r="50" spans="2:12" ht="15.75">
      <c r="B50" s="120"/>
      <c r="C50" s="121"/>
      <c r="D50" s="119"/>
      <c r="E50" s="175"/>
      <c r="F50" s="193"/>
      <c r="G50" s="194"/>
      <c r="H50" s="175"/>
      <c r="I50" s="175"/>
      <c r="J50" s="175"/>
      <c r="K50" s="175"/>
      <c r="L50" s="176"/>
    </row>
    <row r="51" spans="2:13" ht="15.75">
      <c r="B51" s="120"/>
      <c r="C51" s="121"/>
      <c r="D51" s="119"/>
      <c r="E51" s="175"/>
      <c r="F51" s="193"/>
      <c r="G51" s="194"/>
      <c r="H51" s="175"/>
      <c r="I51" s="175"/>
      <c r="J51" s="175"/>
      <c r="K51" s="175"/>
      <c r="L51" s="176"/>
      <c r="M51" s="310">
        <f>IF(E52=81,1,0)</f>
        <v>0</v>
      </c>
    </row>
    <row r="52" spans="2:12" ht="15.75">
      <c r="B52" s="358">
        <f>D47</f>
        <v>0</v>
      </c>
      <c r="C52" s="358"/>
      <c r="D52" s="122">
        <f>IF(D47&lt;&gt;0,"² =",0)</f>
        <v>0</v>
      </c>
      <c r="E52" s="201">
        <f>IF(B52&lt;&gt;0,"?",0)</f>
        <v>0</v>
      </c>
      <c r="F52" s="175"/>
      <c r="G52" s="175"/>
      <c r="H52" s="175"/>
      <c r="I52" s="175"/>
      <c r="J52" s="175"/>
      <c r="K52" s="175"/>
      <c r="L52" s="176"/>
    </row>
    <row r="53" spans="2:13" ht="15.75">
      <c r="B53" s="358">
        <f>IF(I45=1,"BC²+AC²",0)</f>
        <v>0</v>
      </c>
      <c r="C53" s="358"/>
      <c r="D53" s="119">
        <f>IF(B53&lt;&gt;0,"=",0)</f>
        <v>0</v>
      </c>
      <c r="E53" s="201">
        <f>IF(B53&lt;&gt;0,"?",0)</f>
        <v>0</v>
      </c>
      <c r="F53" s="175"/>
      <c r="G53" s="175"/>
      <c r="H53" s="175"/>
      <c r="I53" s="175"/>
      <c r="J53" s="175"/>
      <c r="K53" s="175"/>
      <c r="L53" s="176"/>
      <c r="M53" s="310">
        <f>IF(E54=80,1,0)</f>
        <v>0</v>
      </c>
    </row>
    <row r="54" spans="2:12" ht="15.75">
      <c r="B54" s="358">
        <f>IF(I45=2,"AC²+AB²",0)</f>
        <v>0</v>
      </c>
      <c r="C54" s="358"/>
      <c r="D54" s="119">
        <f>IF(B54&lt;&gt;0,"=",0)</f>
        <v>0</v>
      </c>
      <c r="E54" s="201">
        <f>IF(B54&lt;&gt;0,"?",0)</f>
        <v>0</v>
      </c>
      <c r="F54" s="175"/>
      <c r="G54" s="175"/>
      <c r="H54" s="175"/>
      <c r="I54" s="175"/>
      <c r="J54" s="175"/>
      <c r="K54" s="175"/>
      <c r="L54" s="176"/>
    </row>
    <row r="55" spans="2:12" ht="15.75">
      <c r="B55" s="358">
        <f>IF(I45=3,"BC²+AB²",0)</f>
        <v>0</v>
      </c>
      <c r="C55" s="358"/>
      <c r="D55" s="123">
        <f>IF(B55&lt;&gt;0,"=",0)</f>
        <v>0</v>
      </c>
      <c r="E55" s="201">
        <f>IF(B55&lt;&gt;0,"?",0)</f>
        <v>0</v>
      </c>
      <c r="F55" s="175"/>
      <c r="G55" s="175"/>
      <c r="H55" s="175"/>
      <c r="I55" s="175"/>
      <c r="J55" s="175"/>
      <c r="K55" s="175"/>
      <c r="L55" s="176"/>
    </row>
    <row r="56" spans="2:12" ht="15.75">
      <c r="B56" s="118"/>
      <c r="C56" s="124"/>
      <c r="D56" s="123"/>
      <c r="E56" s="202"/>
      <c r="F56" s="175"/>
      <c r="G56" s="175"/>
      <c r="H56" s="175"/>
      <c r="I56" s="175"/>
      <c r="J56" s="175"/>
      <c r="K56" s="175"/>
      <c r="L56" s="176"/>
    </row>
    <row r="57" spans="2:12" ht="22.5">
      <c r="B57" s="359" t="s">
        <v>48</v>
      </c>
      <c r="C57" s="359"/>
      <c r="D57" s="103"/>
      <c r="E57" s="168"/>
      <c r="F57" s="168"/>
      <c r="G57" s="168"/>
      <c r="H57" s="168"/>
      <c r="I57" s="168"/>
      <c r="J57" s="168"/>
      <c r="K57" s="168"/>
      <c r="L57" s="176"/>
    </row>
    <row r="58" spans="2:12" ht="15.75">
      <c r="B58" s="356" t="s">
        <v>49</v>
      </c>
      <c r="C58" s="356"/>
      <c r="D58" s="103"/>
      <c r="E58" s="168"/>
      <c r="F58" s="177"/>
      <c r="G58" s="177"/>
      <c r="H58" s="177"/>
      <c r="I58" s="177"/>
      <c r="J58" s="177"/>
      <c r="K58" s="168"/>
      <c r="L58" s="176"/>
    </row>
    <row r="59" spans="2:18" ht="15.75">
      <c r="B59" s="125"/>
      <c r="C59" s="104"/>
      <c r="D59" s="103" t="s">
        <v>50</v>
      </c>
      <c r="E59" s="168"/>
      <c r="F59" s="354" t="s">
        <v>51</v>
      </c>
      <c r="G59" s="354"/>
      <c r="H59" s="354"/>
      <c r="I59" s="354"/>
      <c r="J59" s="354"/>
      <c r="K59" s="178"/>
      <c r="L59" s="176"/>
      <c r="M59" s="312" t="b">
        <v>0</v>
      </c>
      <c r="N59" s="79">
        <f>IF(AND(M59=FALSE,M60=TRUE),1,0)</f>
        <v>0</v>
      </c>
      <c r="R59" s="79">
        <f>SUM(M46,M48,M51,M53,N59)</f>
        <v>0</v>
      </c>
    </row>
    <row r="60" spans="2:17" ht="23.25">
      <c r="B60" s="125"/>
      <c r="C60" s="104"/>
      <c r="D60" s="103" t="s">
        <v>52</v>
      </c>
      <c r="E60" s="168"/>
      <c r="F60" s="192"/>
      <c r="G60" s="192"/>
      <c r="H60" s="192"/>
      <c r="I60" s="167"/>
      <c r="J60" s="168"/>
      <c r="K60" s="168"/>
      <c r="L60" s="176"/>
      <c r="M60" s="312" t="b">
        <v>0</v>
      </c>
      <c r="Q60" s="206"/>
    </row>
    <row r="61" spans="2:12" ht="15.75">
      <c r="B61" s="125"/>
      <c r="C61" s="104"/>
      <c r="D61" s="103"/>
      <c r="E61" s="168"/>
      <c r="F61" s="168"/>
      <c r="G61" s="168"/>
      <c r="H61" s="168"/>
      <c r="I61" s="168"/>
      <c r="J61" s="168"/>
      <c r="K61" s="168"/>
      <c r="L61" s="176"/>
    </row>
    <row r="62" spans="2:12" ht="15.75">
      <c r="B62" s="126"/>
      <c r="C62" s="127"/>
      <c r="D62" s="128"/>
      <c r="E62" s="180"/>
      <c r="F62" s="180"/>
      <c r="G62" s="180"/>
      <c r="H62" s="180"/>
      <c r="I62" s="180"/>
      <c r="J62" s="180"/>
      <c r="K62" s="180"/>
      <c r="L62" s="181"/>
    </row>
    <row r="63" spans="2:5" ht="15.75">
      <c r="B63" s="111"/>
      <c r="C63" s="111"/>
      <c r="D63" s="112"/>
      <c r="E63" s="164"/>
    </row>
    <row r="64" spans="2:5" ht="15.75">
      <c r="B64" s="111"/>
      <c r="C64" s="111"/>
      <c r="D64" s="112"/>
      <c r="E64" s="164"/>
    </row>
    <row r="65" spans="2:5" ht="15.75">
      <c r="B65" s="111"/>
      <c r="C65" s="111"/>
      <c r="D65" s="112"/>
      <c r="E65" s="164"/>
    </row>
    <row r="66" spans="2:12" ht="22.5">
      <c r="B66" s="129" t="s">
        <v>55</v>
      </c>
      <c r="C66" s="130"/>
      <c r="D66" s="130"/>
      <c r="E66" s="182"/>
      <c r="F66" s="182"/>
      <c r="G66" s="182"/>
      <c r="H66" s="182"/>
      <c r="I66" s="182"/>
      <c r="J66" s="182"/>
      <c r="K66" s="182"/>
      <c r="L66" s="183"/>
    </row>
    <row r="67" spans="2:12" ht="15.75">
      <c r="B67" s="131" t="s">
        <v>41</v>
      </c>
      <c r="C67" s="38"/>
      <c r="D67" s="38"/>
      <c r="E67" s="184"/>
      <c r="F67" s="184"/>
      <c r="G67" s="184"/>
      <c r="H67" s="184"/>
      <c r="I67" s="184"/>
      <c r="J67" s="184"/>
      <c r="K67" s="184"/>
      <c r="L67" s="185"/>
    </row>
    <row r="68" spans="2:12" ht="15.75">
      <c r="B68" s="131"/>
      <c r="C68" s="38"/>
      <c r="D68" s="38"/>
      <c r="E68" s="184"/>
      <c r="F68" s="184"/>
      <c r="G68" s="184"/>
      <c r="H68" s="184"/>
      <c r="I68" s="184"/>
      <c r="J68" s="184"/>
      <c r="K68" s="184"/>
      <c r="L68" s="185"/>
    </row>
    <row r="69" spans="2:12" ht="15.75">
      <c r="B69" s="131"/>
      <c r="C69" s="38" t="s">
        <v>56</v>
      </c>
      <c r="D69" s="38"/>
      <c r="E69" s="184"/>
      <c r="F69" s="184"/>
      <c r="G69" s="184"/>
      <c r="H69" s="184"/>
      <c r="I69" s="184"/>
      <c r="J69" s="184"/>
      <c r="K69" s="184"/>
      <c r="L69" s="185"/>
    </row>
    <row r="70" spans="2:12" ht="15.75">
      <c r="B70" s="131"/>
      <c r="C70" s="38" t="s">
        <v>33</v>
      </c>
      <c r="D70" s="38"/>
      <c r="E70" s="184"/>
      <c r="F70" s="184"/>
      <c r="G70" s="184"/>
      <c r="H70" s="184"/>
      <c r="I70" s="184"/>
      <c r="J70" s="184"/>
      <c r="K70" s="184"/>
      <c r="L70" s="185"/>
    </row>
    <row r="71" spans="2:12" ht="15.75">
      <c r="B71" s="131"/>
      <c r="C71" s="38" t="s">
        <v>57</v>
      </c>
      <c r="D71" s="38"/>
      <c r="E71" s="184"/>
      <c r="F71" s="184"/>
      <c r="G71" s="184"/>
      <c r="H71" s="184"/>
      <c r="I71" s="132">
        <f>IF(D73="AB",1,0)+IF(D73="BC",2,0)+IF(D73="AC",3,0)</f>
        <v>0</v>
      </c>
      <c r="J71" s="184"/>
      <c r="K71" s="184"/>
      <c r="L71" s="185"/>
    </row>
    <row r="72" spans="2:13" ht="15.75">
      <c r="B72" s="131"/>
      <c r="C72" s="38"/>
      <c r="D72" s="38"/>
      <c r="E72" s="184"/>
      <c r="F72" s="184"/>
      <c r="G72" s="184"/>
      <c r="H72" s="184"/>
      <c r="I72" s="184"/>
      <c r="J72" s="184"/>
      <c r="K72" s="184"/>
      <c r="L72" s="185"/>
      <c r="M72" s="310">
        <f>IF(D73="AB",1,0)</f>
        <v>0</v>
      </c>
    </row>
    <row r="73" spans="2:12" ht="15.75">
      <c r="B73" s="355" t="s">
        <v>45</v>
      </c>
      <c r="C73" s="355"/>
      <c r="D73" s="21"/>
      <c r="E73" s="184" t="s">
        <v>46</v>
      </c>
      <c r="F73" s="184"/>
      <c r="G73" s="184"/>
      <c r="H73" s="184"/>
      <c r="I73" s="184"/>
      <c r="J73" s="184"/>
      <c r="K73" s="184"/>
      <c r="L73" s="185"/>
    </row>
    <row r="74" spans="2:13" ht="15.75">
      <c r="B74" s="133"/>
      <c r="C74" s="38"/>
      <c r="D74" s="40"/>
      <c r="E74" s="184"/>
      <c r="F74" s="184"/>
      <c r="G74" s="184"/>
      <c r="H74" s="184"/>
      <c r="I74" s="184"/>
      <c r="J74" s="184"/>
      <c r="K74" s="184"/>
      <c r="L74" s="185"/>
      <c r="M74" s="310">
        <f>IF(D75=25,1,0)</f>
        <v>0</v>
      </c>
    </row>
    <row r="75" spans="2:12" ht="15.75">
      <c r="B75" s="357" t="s">
        <v>47</v>
      </c>
      <c r="C75" s="357"/>
      <c r="D75" s="21"/>
      <c r="E75" s="184"/>
      <c r="F75" s="196"/>
      <c r="G75" s="184"/>
      <c r="H75" s="197"/>
      <c r="I75" s="184"/>
      <c r="J75" s="184"/>
      <c r="K75" s="184"/>
      <c r="L75" s="185"/>
    </row>
    <row r="76" spans="2:12" ht="15.75">
      <c r="B76" s="134"/>
      <c r="C76" s="39"/>
      <c r="D76" s="40"/>
      <c r="E76" s="184"/>
      <c r="F76" s="196"/>
      <c r="G76" s="198"/>
      <c r="H76" s="184"/>
      <c r="I76" s="184"/>
      <c r="J76" s="184"/>
      <c r="K76" s="184"/>
      <c r="L76" s="185"/>
    </row>
    <row r="77" spans="2:13" ht="15.75">
      <c r="B77" s="134"/>
      <c r="C77" s="39"/>
      <c r="D77" s="40"/>
      <c r="E77" s="184"/>
      <c r="F77" s="196"/>
      <c r="G77" s="198"/>
      <c r="H77" s="184"/>
      <c r="I77" s="184"/>
      <c r="J77" s="184"/>
      <c r="K77" s="184"/>
      <c r="L77" s="185"/>
      <c r="M77" s="310">
        <f>IF(E78=625,1,0)</f>
        <v>0</v>
      </c>
    </row>
    <row r="78" spans="2:13" ht="15.75">
      <c r="B78" s="355">
        <f>D73</f>
        <v>0</v>
      </c>
      <c r="C78" s="355"/>
      <c r="D78" s="135">
        <f>IF(D73&lt;&gt;0,"²   =",0)</f>
        <v>0</v>
      </c>
      <c r="E78" s="203">
        <f>IF(B78&lt;&gt;0,"?",0)</f>
        <v>0</v>
      </c>
      <c r="F78" s="184"/>
      <c r="G78" s="184"/>
      <c r="H78" s="184"/>
      <c r="I78" s="184"/>
      <c r="J78" s="184"/>
      <c r="K78" s="184"/>
      <c r="L78" s="185"/>
      <c r="M78" s="310">
        <f>IF(E79=625,1,0)</f>
        <v>0</v>
      </c>
    </row>
    <row r="79" spans="2:12" ht="15.75">
      <c r="B79" s="355">
        <f>IF(I71=1,"BC²+AC²",0)</f>
        <v>0</v>
      </c>
      <c r="C79" s="355"/>
      <c r="D79" s="40">
        <f>IF(B79&lt;&gt;0,"=",0)</f>
        <v>0</v>
      </c>
      <c r="E79" s="203">
        <f>IF(B79&lt;&gt;0,"?",0)</f>
        <v>0</v>
      </c>
      <c r="F79" s="184"/>
      <c r="G79" s="184"/>
      <c r="H79" s="184"/>
      <c r="I79" s="184"/>
      <c r="J79" s="184"/>
      <c r="K79" s="184"/>
      <c r="L79" s="185"/>
    </row>
    <row r="80" spans="2:12" ht="15.75">
      <c r="B80" s="355">
        <f>IF(I71=2,"AC²+AB²",0)</f>
        <v>0</v>
      </c>
      <c r="C80" s="355"/>
      <c r="D80" s="40">
        <f>IF(B80&lt;&gt;0,"=",0)</f>
        <v>0</v>
      </c>
      <c r="E80" s="203">
        <f>IF(B80&lt;&gt;0,"?",0)</f>
        <v>0</v>
      </c>
      <c r="F80" s="184"/>
      <c r="G80" s="184"/>
      <c r="H80" s="184"/>
      <c r="I80" s="184"/>
      <c r="J80" s="184"/>
      <c r="K80" s="184"/>
      <c r="L80" s="185"/>
    </row>
    <row r="81" spans="2:12" ht="15.75">
      <c r="B81" s="355">
        <f>IF(I71=3,"BC²+AB²",0)</f>
        <v>0</v>
      </c>
      <c r="C81" s="355"/>
      <c r="D81" s="136">
        <f>IF(B81&lt;&gt;0,"=",0)</f>
        <v>0</v>
      </c>
      <c r="E81" s="203">
        <f>IF(B81&lt;&gt;0,"?",0)</f>
        <v>0</v>
      </c>
      <c r="F81" s="184"/>
      <c r="G81" s="184"/>
      <c r="H81" s="184"/>
      <c r="I81" s="184"/>
      <c r="J81" s="184"/>
      <c r="K81" s="184"/>
      <c r="L81" s="185"/>
    </row>
    <row r="82" spans="2:12" ht="15.75">
      <c r="B82" s="131"/>
      <c r="C82" s="38"/>
      <c r="D82" s="38"/>
      <c r="E82" s="184"/>
      <c r="F82" s="184"/>
      <c r="G82" s="184"/>
      <c r="H82" s="184"/>
      <c r="I82" s="184"/>
      <c r="J82" s="184"/>
      <c r="K82" s="184"/>
      <c r="L82" s="185"/>
    </row>
    <row r="83" spans="2:12" ht="22.5">
      <c r="B83" s="352" t="s">
        <v>48</v>
      </c>
      <c r="C83" s="352"/>
      <c r="D83" s="100"/>
      <c r="E83" s="162"/>
      <c r="F83" s="162"/>
      <c r="G83" s="162"/>
      <c r="H83" s="162"/>
      <c r="I83" s="162"/>
      <c r="J83" s="162"/>
      <c r="K83" s="163"/>
      <c r="L83" s="185"/>
    </row>
    <row r="84" spans="2:14" ht="15.75">
      <c r="B84" s="353" t="s">
        <v>49</v>
      </c>
      <c r="C84" s="353"/>
      <c r="D84" s="103"/>
      <c r="E84" s="168"/>
      <c r="F84" s="177"/>
      <c r="G84" s="177"/>
      <c r="H84" s="177"/>
      <c r="I84" s="177"/>
      <c r="J84" s="177"/>
      <c r="K84" s="165"/>
      <c r="L84" s="185"/>
      <c r="M84" s="310" t="b">
        <v>0</v>
      </c>
      <c r="N84" s="79">
        <f>IF(AND(M84=TRUE,M85=FALSE),1,0)</f>
        <v>0</v>
      </c>
    </row>
    <row r="85" spans="2:18" ht="19.5">
      <c r="B85" s="102"/>
      <c r="C85" s="104"/>
      <c r="D85" s="103" t="s">
        <v>50</v>
      </c>
      <c r="E85" s="168"/>
      <c r="F85" s="354" t="s">
        <v>51</v>
      </c>
      <c r="G85" s="354"/>
      <c r="H85" s="354"/>
      <c r="I85" s="354"/>
      <c r="J85" s="354"/>
      <c r="K85" s="166"/>
      <c r="L85" s="185"/>
      <c r="M85" s="310" t="b">
        <v>0</v>
      </c>
      <c r="O85" s="79">
        <f>IF(K85="C",1,0)</f>
        <v>0</v>
      </c>
      <c r="Q85" s="207">
        <f>SUM(M72,M74,M77,N78,M78,N85,O85,N84)</f>
        <v>0</v>
      </c>
      <c r="R85" s="79">
        <f>SUM(M72,M74,M77,M78,N84,O85)</f>
        <v>0</v>
      </c>
    </row>
    <row r="86" spans="2:12" ht="15.75">
      <c r="B86" s="102"/>
      <c r="C86" s="104"/>
      <c r="D86" s="103" t="s">
        <v>52</v>
      </c>
      <c r="E86" s="168"/>
      <c r="F86" s="192"/>
      <c r="G86" s="192"/>
      <c r="H86" s="192"/>
      <c r="I86" s="167"/>
      <c r="J86" s="168"/>
      <c r="K86" s="165"/>
      <c r="L86" s="185"/>
    </row>
    <row r="87" spans="2:12" ht="15.75">
      <c r="B87" s="105"/>
      <c r="C87" s="106"/>
      <c r="D87" s="107"/>
      <c r="E87" s="169"/>
      <c r="F87" s="169"/>
      <c r="G87" s="169"/>
      <c r="H87" s="169"/>
      <c r="I87" s="169"/>
      <c r="J87" s="169"/>
      <c r="K87" s="170"/>
      <c r="L87" s="185"/>
    </row>
    <row r="88" spans="2:12" ht="15.75">
      <c r="B88" s="137"/>
      <c r="C88" s="138"/>
      <c r="D88" s="138"/>
      <c r="E88" s="186"/>
      <c r="F88" s="186"/>
      <c r="G88" s="186"/>
      <c r="H88" s="186"/>
      <c r="I88" s="186"/>
      <c r="J88" s="186"/>
      <c r="K88" s="186"/>
      <c r="L88" s="187"/>
    </row>
    <row r="93" spans="2:4" ht="15.75">
      <c r="B93" s="332"/>
      <c r="C93" s="332"/>
      <c r="D93" s="81"/>
    </row>
    <row r="94" spans="2:8" ht="15.75">
      <c r="B94" s="351"/>
      <c r="C94" s="351"/>
      <c r="D94" s="81"/>
      <c r="F94" s="199"/>
      <c r="G94" s="179"/>
      <c r="H94" s="200"/>
    </row>
    <row r="95" spans="2:7" ht="15.75">
      <c r="B95" s="139"/>
      <c r="C95" s="80"/>
      <c r="D95" s="81"/>
      <c r="F95" s="199"/>
      <c r="G95" s="179"/>
    </row>
    <row r="96" spans="2:7" ht="15.75">
      <c r="B96" s="139"/>
      <c r="C96" s="80"/>
      <c r="D96" s="81"/>
      <c r="F96" s="199"/>
      <c r="G96" s="179"/>
    </row>
    <row r="97" spans="2:5" ht="15.75">
      <c r="B97" s="99"/>
      <c r="C97" s="111"/>
      <c r="D97" s="99"/>
      <c r="E97" s="164"/>
    </row>
    <row r="98" spans="2:5" ht="15.75">
      <c r="B98" s="111"/>
      <c r="D98" s="81"/>
      <c r="E98" s="164"/>
    </row>
    <row r="99" spans="2:5" ht="15.75">
      <c r="B99" s="111"/>
      <c r="C99" s="80"/>
      <c r="D99" s="81"/>
      <c r="E99" s="164"/>
    </row>
    <row r="100" spans="2:5" ht="15.75">
      <c r="B100" s="111"/>
      <c r="C100" s="111"/>
      <c r="D100" s="112"/>
      <c r="E100" s="164"/>
    </row>
    <row r="107" spans="2:4" ht="15.75">
      <c r="B107" s="80"/>
      <c r="D107" s="81"/>
    </row>
    <row r="108" spans="2:7" ht="15.75">
      <c r="B108" s="139"/>
      <c r="C108" s="80"/>
      <c r="D108" s="81"/>
      <c r="F108" s="199"/>
      <c r="G108" s="179"/>
    </row>
    <row r="109" spans="2:7" ht="15.75">
      <c r="B109" s="139"/>
      <c r="C109" s="80"/>
      <c r="D109" s="81"/>
      <c r="F109" s="199"/>
      <c r="G109" s="179"/>
    </row>
    <row r="110" spans="2:7" ht="15.75">
      <c r="B110" s="139"/>
      <c r="C110" s="80"/>
      <c r="D110" s="81"/>
      <c r="F110" s="199"/>
      <c r="G110" s="179"/>
    </row>
    <row r="111" spans="2:5" ht="15.75">
      <c r="B111" s="99"/>
      <c r="C111" s="111"/>
      <c r="D111" s="99"/>
      <c r="E111" s="164"/>
    </row>
    <row r="112" spans="2:5" ht="15.75">
      <c r="B112" s="111"/>
      <c r="D112" s="81"/>
      <c r="E112" s="164"/>
    </row>
    <row r="113" spans="2:5" ht="15.75">
      <c r="B113" s="111"/>
      <c r="C113" s="80"/>
      <c r="D113" s="81"/>
      <c r="E113" s="164"/>
    </row>
    <row r="114" spans="2:5" ht="15.75">
      <c r="B114" s="111"/>
      <c r="C114" s="111"/>
      <c r="D114" s="112"/>
      <c r="E114" s="164"/>
    </row>
  </sheetData>
  <mergeCells count="33">
    <mergeCell ref="C3:K5"/>
    <mergeCell ref="B6:L7"/>
    <mergeCell ref="B13:F14"/>
    <mergeCell ref="B20:C20"/>
    <mergeCell ref="B22:C22"/>
    <mergeCell ref="B25:C25"/>
    <mergeCell ref="B26:C26"/>
    <mergeCell ref="B27:C27"/>
    <mergeCell ref="B28:C28"/>
    <mergeCell ref="B30:C30"/>
    <mergeCell ref="B31:C31"/>
    <mergeCell ref="F31:J31"/>
    <mergeCell ref="F32:J32"/>
    <mergeCell ref="B47:C47"/>
    <mergeCell ref="B49:C49"/>
    <mergeCell ref="B52:C52"/>
    <mergeCell ref="B53:C53"/>
    <mergeCell ref="B54:C54"/>
    <mergeCell ref="B55:C55"/>
    <mergeCell ref="B57:C57"/>
    <mergeCell ref="B58:C58"/>
    <mergeCell ref="F59:J59"/>
    <mergeCell ref="B73:C73"/>
    <mergeCell ref="B75:C75"/>
    <mergeCell ref="B78:C78"/>
    <mergeCell ref="B79:C79"/>
    <mergeCell ref="B80:C80"/>
    <mergeCell ref="B81:C81"/>
    <mergeCell ref="B94:C94"/>
    <mergeCell ref="B83:C83"/>
    <mergeCell ref="B84:C84"/>
    <mergeCell ref="F85:J85"/>
    <mergeCell ref="B93:C93"/>
  </mergeCells>
  <conditionalFormatting sqref="E55 E80:E81 B25:D28 B52:D55 E53 B78:D81 E26:E27">
    <cfRule type="cellIs" priority="1" dxfId="0" operator="notEqual" stopIfTrue="1">
      <formula>0</formula>
    </cfRule>
  </conditionalFormatting>
  <conditionalFormatting sqref="E25">
    <cfRule type="expression" priority="2" dxfId="0" stopIfTrue="1">
      <formula>$D$25&lt;&gt;0</formula>
    </cfRule>
    <cfRule type="expression" priority="3" dxfId="1" stopIfTrue="1">
      <formula>"si+$B$25=0"</formula>
    </cfRule>
  </conditionalFormatting>
  <conditionalFormatting sqref="E52">
    <cfRule type="expression" priority="4" dxfId="0" stopIfTrue="1">
      <formula>$B$52&lt;&gt;0</formula>
    </cfRule>
  </conditionalFormatting>
  <conditionalFormatting sqref="E54">
    <cfRule type="expression" priority="5" dxfId="0" stopIfTrue="1">
      <formula>$B$54&lt;&gt;0</formula>
    </cfRule>
  </conditionalFormatting>
  <conditionalFormatting sqref="E78">
    <cfRule type="expression" priority="6" dxfId="0" stopIfTrue="1">
      <formula>$B$78&lt;&gt;0</formula>
    </cfRule>
  </conditionalFormatting>
  <conditionalFormatting sqref="E79">
    <cfRule type="expression" priority="7" dxfId="0" stopIfTrue="1">
      <formula>$B$79&lt;&gt;0</formula>
    </cfRule>
  </conditionalFormatting>
  <conditionalFormatting sqref="E28">
    <cfRule type="expression" priority="8" dxfId="0" stopIfTrue="1">
      <formula>$B$28&lt;&gt;0</formula>
    </cfRule>
  </conditionalFormatting>
  <printOptions/>
  <pageMargins left="0.7875" right="0.7875" top="1.025" bottom="1.025" header="0.7875" footer="0.7875"/>
  <pageSetup horizontalDpi="300" verticalDpi="300" orientation="portrait" paperSize="9" r:id="rId2"/>
  <headerFooter alignWithMargins="0">
    <oddHeader>&amp;C&amp;A</oddHeader>
    <oddFooter>&amp;CPage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2:K26"/>
  <sheetViews>
    <sheetView showGridLines="0" showZeros="0" zoomScale="130" zoomScaleNormal="130" workbookViewId="0" topLeftCell="A1">
      <selection activeCell="A1" sqref="A1"/>
    </sheetView>
  </sheetViews>
  <sheetFormatPr defaultColWidth="11.421875" defaultRowHeight="12.75"/>
  <cols>
    <col min="1" max="6" width="11.57421875" style="140" customWidth="1"/>
    <col min="7" max="7" width="21.421875" style="140" customWidth="1"/>
    <col min="8" max="8" width="12.8515625" style="140" customWidth="1"/>
    <col min="9" max="10" width="17.57421875" style="140" customWidth="1"/>
    <col min="11" max="251" width="11.57421875" style="140" customWidth="1"/>
    <col min="252" max="16384" width="11.57421875" style="0" customWidth="1"/>
  </cols>
  <sheetData>
    <row r="2" spans="1:10" ht="16.5">
      <c r="A2" s="325" t="s">
        <v>58</v>
      </c>
      <c r="B2" s="325"/>
      <c r="C2" s="325"/>
      <c r="D2" s="325"/>
      <c r="E2" s="325"/>
      <c r="F2" s="325"/>
      <c r="G2" s="325"/>
      <c r="H2" s="325"/>
      <c r="I2" s="325"/>
      <c r="J2" s="325"/>
    </row>
    <row r="3" spans="1:10" ht="16.5">
      <c r="A3" s="325"/>
      <c r="B3" s="325"/>
      <c r="C3" s="325"/>
      <c r="D3" s="325"/>
      <c r="E3" s="325"/>
      <c r="F3" s="325"/>
      <c r="G3" s="325"/>
      <c r="H3" s="325"/>
      <c r="I3" s="325"/>
      <c r="J3" s="325"/>
    </row>
    <row r="6" spans="1:7" ht="20.25">
      <c r="A6" s="141" t="str">
        <f>'Triangle rectangle ou non'!A8</f>
        <v>Nom :</v>
      </c>
      <c r="B6" s="141" t="str">
        <f>'Triangle rectangle ou non'!B8</f>
        <v>…………………..</v>
      </c>
      <c r="C6" s="141"/>
      <c r="G6" s="142"/>
    </row>
    <row r="7" spans="1:7" ht="20.25">
      <c r="A7" s="141"/>
      <c r="B7" s="141"/>
      <c r="C7" s="141"/>
      <c r="G7" s="142"/>
    </row>
    <row r="8" spans="1:10" ht="23.25">
      <c r="A8" s="326" t="s">
        <v>59</v>
      </c>
      <c r="B8" s="326"/>
      <c r="C8" s="326"/>
      <c r="D8" s="326"/>
      <c r="E8" s="326"/>
      <c r="F8" s="326"/>
      <c r="G8" s="326"/>
      <c r="H8" s="327" t="s">
        <v>60</v>
      </c>
      <c r="I8" s="327"/>
      <c r="J8" s="327"/>
    </row>
    <row r="9" spans="1:7" ht="16.5">
      <c r="A9" s="143"/>
      <c r="B9" s="143"/>
      <c r="C9" s="143"/>
      <c r="D9" s="143"/>
      <c r="E9" s="143"/>
      <c r="F9" s="143"/>
      <c r="G9" s="143"/>
    </row>
    <row r="10" spans="1:10" ht="27" thickBot="1">
      <c r="A10" s="143"/>
      <c r="B10" s="143"/>
      <c r="C10" s="143"/>
      <c r="D10" s="143"/>
      <c r="E10" s="143"/>
      <c r="F10" s="143"/>
      <c r="G10" s="143"/>
      <c r="H10" s="144"/>
      <c r="I10" s="145"/>
      <c r="J10" s="144">
        <v>8</v>
      </c>
    </row>
    <row r="11" spans="1:10" ht="26.25">
      <c r="A11" s="318" t="s">
        <v>76</v>
      </c>
      <c r="B11" s="323" t="s">
        <v>61</v>
      </c>
      <c r="C11" s="324"/>
      <c r="D11" s="324"/>
      <c r="E11" s="324"/>
      <c r="F11" s="324"/>
      <c r="G11" s="324"/>
      <c r="H11" s="146"/>
      <c r="I11" s="156">
        <f>SUM('Triangle rectangle ou non'!M23,'Triangle rectangle ou non'!P45,'Triangle rectangle ou non'!O45,'Triangle rectangle ou non'!P70,'Triangle rectangle ou non'!P89)/4</f>
        <v>0</v>
      </c>
      <c r="J11" s="147"/>
    </row>
    <row r="12" spans="1:10" ht="26.25">
      <c r="A12" s="319"/>
      <c r="B12" s="148"/>
      <c r="C12" s="148"/>
      <c r="D12" s="148"/>
      <c r="E12" s="148"/>
      <c r="F12" s="148"/>
      <c r="G12" s="148"/>
      <c r="H12" s="144">
        <f>SUM('Triangle rectangle ou non'!M30,'Triangle rectangle ou non'!M52,'Triangle rectangle ou non'!M73,'Triangle rectangle ou non'!M93)</f>
        <v>0</v>
      </c>
      <c r="I12" s="145"/>
      <c r="J12" s="144">
        <v>4</v>
      </c>
    </row>
    <row r="13" spans="1:10" ht="26.25">
      <c r="A13" s="319"/>
      <c r="B13" s="321" t="s">
        <v>62</v>
      </c>
      <c r="C13" s="322"/>
      <c r="D13" s="322"/>
      <c r="E13" s="322"/>
      <c r="F13" s="322"/>
      <c r="G13" s="322"/>
      <c r="H13" s="146"/>
      <c r="I13" s="156">
        <f>SUM('Triangle rectangle ou non'!M30,'Triangle rectangle ou non'!M52,'Triangle rectangle ou non'!M73,'Triangle rectangle ou non'!M93)/4</f>
        <v>0</v>
      </c>
      <c r="J13" s="147"/>
    </row>
    <row r="14" spans="1:10" ht="26.25">
      <c r="A14" s="319"/>
      <c r="B14" s="148"/>
      <c r="C14" s="148"/>
      <c r="D14" s="148"/>
      <c r="E14" s="148"/>
      <c r="F14" s="148"/>
      <c r="G14" s="148"/>
      <c r="H14" s="144">
        <f>SUM('Triangle rectangle ou non'!M28,'Triangle rectangle ou non'!M50,'Triangle rectangle ou non'!M71,'Triangle rectangle ou non'!M91)</f>
        <v>0</v>
      </c>
      <c r="I14" s="145"/>
      <c r="J14" s="144">
        <v>4</v>
      </c>
    </row>
    <row r="15" spans="1:10" ht="27" thickBot="1">
      <c r="A15" s="320"/>
      <c r="B15" s="323" t="s">
        <v>63</v>
      </c>
      <c r="C15" s="324"/>
      <c r="D15" s="324"/>
      <c r="E15" s="324"/>
      <c r="F15" s="324"/>
      <c r="G15" s="324"/>
      <c r="H15" s="146"/>
      <c r="I15" s="156">
        <f>SUM('Triangle rectangle ou non'!M91,'Triangle rectangle ou non'!M71,'Triangle rectangle ou non'!M50,'Triangle rectangle ou non'!M28)/4</f>
        <v>0</v>
      </c>
      <c r="J15" s="147"/>
    </row>
    <row r="16" spans="1:10" ht="27" thickBot="1">
      <c r="A16" s="143"/>
      <c r="B16" s="149"/>
      <c r="C16" s="149"/>
      <c r="D16" s="149"/>
      <c r="E16" s="149"/>
      <c r="F16" s="149"/>
      <c r="G16" s="149"/>
      <c r="H16" s="144"/>
      <c r="I16" s="145"/>
      <c r="J16" s="144"/>
    </row>
    <row r="17" spans="1:10" ht="27" thickBot="1">
      <c r="A17" s="155" t="s">
        <v>77</v>
      </c>
      <c r="B17" s="323" t="s">
        <v>64</v>
      </c>
      <c r="C17" s="324"/>
      <c r="D17" s="324"/>
      <c r="E17" s="324"/>
      <c r="F17" s="324"/>
      <c r="G17" s="324"/>
      <c r="H17" s="146"/>
      <c r="I17" s="156">
        <f>SUM('Propriété de Pythagore'!L27,'Propriété de Pythagore'!L44,'Propriété de Pythagore'!L61,'Propriété de Pythagore'!L78)/12</f>
        <v>0</v>
      </c>
      <c r="J17" s="147">
        <v>20</v>
      </c>
    </row>
    <row r="18" spans="1:10" ht="27" thickBot="1">
      <c r="A18" s="143"/>
      <c r="B18" s="149"/>
      <c r="C18" s="149"/>
      <c r="D18" s="149"/>
      <c r="E18" s="149"/>
      <c r="F18" s="149"/>
      <c r="G18" s="149"/>
      <c r="H18" s="144"/>
      <c r="I18" s="145"/>
      <c r="J18" s="144"/>
    </row>
    <row r="19" spans="1:10" ht="27" thickBot="1">
      <c r="A19" s="155" t="s">
        <v>78</v>
      </c>
      <c r="B19" s="323" t="s">
        <v>65</v>
      </c>
      <c r="C19" s="324"/>
      <c r="D19" s="324"/>
      <c r="E19" s="324"/>
      <c r="F19" s="324"/>
      <c r="G19" s="324"/>
      <c r="H19" s="146"/>
      <c r="I19" s="156">
        <f>SUM(Réciproque!R33,Réciproque!R59,Réciproque!R85)/18</f>
        <v>0</v>
      </c>
      <c r="J19" s="147">
        <v>21</v>
      </c>
    </row>
    <row r="20" ht="26.25">
      <c r="I20" s="145"/>
    </row>
    <row r="24" spans="1:11" s="150" customFormat="1" ht="24.75">
      <c r="A24" s="317" t="s">
        <v>66</v>
      </c>
      <c r="B24" s="317"/>
      <c r="C24" s="317"/>
      <c r="D24" s="317"/>
      <c r="E24" s="317"/>
      <c r="F24" s="317"/>
      <c r="G24" s="317"/>
      <c r="H24" s="317"/>
      <c r="I24" s="317"/>
      <c r="J24" s="317"/>
      <c r="K24" s="317"/>
    </row>
    <row r="25" s="150" customFormat="1" ht="24.75"/>
    <row r="26" s="150" customFormat="1" ht="24.75">
      <c r="A26" s="150" t="s">
        <v>67</v>
      </c>
    </row>
  </sheetData>
  <mergeCells count="10">
    <mergeCell ref="A2:J3"/>
    <mergeCell ref="A8:G8"/>
    <mergeCell ref="H8:J8"/>
    <mergeCell ref="B11:G11"/>
    <mergeCell ref="A24:K24"/>
    <mergeCell ref="A11:A15"/>
    <mergeCell ref="B13:G13"/>
    <mergeCell ref="B15:G15"/>
    <mergeCell ref="B17:G17"/>
    <mergeCell ref="B19:G19"/>
  </mergeCells>
  <conditionalFormatting sqref="B15:G15 B11:G11 B13:G13 B17:G17 B19:G19">
    <cfRule type="expression" priority="1" dxfId="2" stopIfTrue="1">
      <formula>IF(I11&gt;85%,TRUE)</formula>
    </cfRule>
    <cfRule type="expression" priority="2" dxfId="0" stopIfTrue="1">
      <formula>IF(I11&lt;85%,TRUE)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B13:L50"/>
  <sheetViews>
    <sheetView showGridLines="0" showZeros="0" zoomScale="130" zoomScaleNormal="130" workbookViewId="0" topLeftCell="A1">
      <selection activeCell="A1" sqref="A1"/>
    </sheetView>
  </sheetViews>
  <sheetFormatPr defaultColWidth="11.421875" defaultRowHeight="12.75"/>
  <cols>
    <col min="1" max="8" width="11.57421875" style="91" customWidth="1"/>
    <col min="9" max="9" width="15.421875" style="91" customWidth="1"/>
    <col min="10" max="16384" width="11.57421875" style="91" customWidth="1"/>
  </cols>
  <sheetData>
    <row r="13" ht="20.25">
      <c r="B13" s="151" t="s">
        <v>68</v>
      </c>
    </row>
    <row r="16" ht="24" customHeight="1">
      <c r="B16" s="152" t="s">
        <v>69</v>
      </c>
    </row>
    <row r="18" spans="2:8" ht="18">
      <c r="B18" s="328" t="s">
        <v>70</v>
      </c>
      <c r="C18" s="328"/>
      <c r="D18" s="328"/>
      <c r="E18" s="328"/>
      <c r="F18" s="328"/>
      <c r="G18" s="328"/>
      <c r="H18" s="328"/>
    </row>
    <row r="31" ht="20.25">
      <c r="B31" s="151" t="s">
        <v>71</v>
      </c>
    </row>
    <row r="34" spans="2:12" ht="27.75" customHeight="1">
      <c r="B34" s="328" t="s">
        <v>72</v>
      </c>
      <c r="C34" s="328"/>
      <c r="D34" s="328"/>
      <c r="E34" s="328"/>
      <c r="F34" s="328"/>
      <c r="G34" s="328"/>
      <c r="H34" s="328"/>
      <c r="I34" s="328"/>
      <c r="J34" s="329"/>
      <c r="K34" s="329"/>
      <c r="L34" s="329"/>
    </row>
    <row r="47" ht="20.25">
      <c r="B47" s="151" t="s">
        <v>73</v>
      </c>
    </row>
    <row r="50" spans="2:12" ht="18">
      <c r="B50" s="328" t="s">
        <v>74</v>
      </c>
      <c r="C50" s="328"/>
      <c r="D50" s="328"/>
      <c r="E50" s="328"/>
      <c r="F50" s="328"/>
      <c r="G50" s="328"/>
      <c r="H50" s="328"/>
      <c r="I50" s="328"/>
      <c r="J50" s="328"/>
      <c r="K50" s="328"/>
      <c r="L50" s="328"/>
    </row>
  </sheetData>
  <mergeCells count="4">
    <mergeCell ref="B18:H18"/>
    <mergeCell ref="B34:I34"/>
    <mergeCell ref="J34:L34"/>
    <mergeCell ref="B50:L50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nizon</cp:lastModifiedBy>
  <dcterms:created xsi:type="dcterms:W3CDTF">2007-11-29T11:14:02Z</dcterms:created>
  <dcterms:modified xsi:type="dcterms:W3CDTF">2007-12-06T13:57:34Z</dcterms:modified>
  <cp:category/>
  <cp:version/>
  <cp:contentType/>
  <cp:contentStatus/>
</cp:coreProperties>
</file>